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титул" sheetId="1" r:id="rId1"/>
    <sheet name="свод" sheetId="2" r:id="rId2"/>
    <sheet name="мб осн" sheetId="3" r:id="rId3"/>
    <sheet name="кб" sheetId="4" r:id="rId4"/>
    <sheet name="мб озд" sheetId="5" r:id="rId5"/>
    <sheet name="внеб" sheetId="6" r:id="rId6"/>
    <sheet name="44-ФЗ" sheetId="7" r:id="rId7"/>
  </sheets>
  <definedNames>
    <definedName name="TABLE" localSheetId="0">'титул'!#REF!</definedName>
    <definedName name="TABLE_2" localSheetId="0">'титул'!#REF!</definedName>
    <definedName name="_xlnm.Print_Area" localSheetId="5">'внеб'!$A$1:$FE$96</definedName>
    <definedName name="_xlnm.Print_Area" localSheetId="0">'титул'!$A$1:$FE$37</definedName>
  </definedNames>
  <calcPr fullCalcOnLoad="1"/>
</workbook>
</file>

<file path=xl/sharedStrings.xml><?xml version="1.0" encoding="utf-8"?>
<sst xmlns="http://schemas.openxmlformats.org/spreadsheetml/2006/main" count="1888" uniqueCount="373">
  <si>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</si>
  <si>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</si>
  <si>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</si>
  <si>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</si>
  <si>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</si>
  <si>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</si>
  <si>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</si>
  <si>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</si>
  <si>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</si>
  <si>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</si>
  <si>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</si>
  <si>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</si>
  <si>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</si>
  <si>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</si>
  <si>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</si>
  <si>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</si>
  <si>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</si>
  <si>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</si>
  <si>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</si>
  <si>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</si>
  <si>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</si>
  <si>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</si>
  <si>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</si>
  <si>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</si>
  <si>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</si>
  <si>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</si>
  <si>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</si>
  <si>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</si>
  <si>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</si>
  <si>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</si>
  <si>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</si>
  <si>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</si>
  <si>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</si>
  <si>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</si>
  <si>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ИНН</t>
  </si>
  <si>
    <t>КПП</t>
  </si>
  <si>
    <t>по ОКЕИ</t>
  </si>
  <si>
    <t>383</t>
  </si>
  <si>
    <t>Учреждение</t>
  </si>
  <si>
    <t>от "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</si>
  <si>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</si>
  <si>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</si>
  <si>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</si>
  <si>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</si>
  <si>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</si>
  <si>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</si>
  <si>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</si>
  <si>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</si>
  <si>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</si>
  <si>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</si>
  <si>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</si>
  <si>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</si>
  <si>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</si>
  <si>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</si>
  <si>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</si>
  <si>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</si>
  <si>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</si>
  <si>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</si>
  <si>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</si>
  <si>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</si>
  <si>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</si>
  <si>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</si>
  <si>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</si>
  <si>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</si>
  <si>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</si>
  <si>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</si>
  <si>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</si>
  <si>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</si>
  <si>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</si>
  <si>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</si>
  <si>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</si>
  <si>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</si>
  <si>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</si>
  <si>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</si>
  <si>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</si>
  <si>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</si>
  <si>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</si>
  <si>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</si>
  <si>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</si>
  <si>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</si>
  <si>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</si>
  <si>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</si>
  <si>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</si>
  <si>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</si>
  <si>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</si>
  <si>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</si>
  <si>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</si>
  <si>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</si>
  <si>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</si>
  <si>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</si>
  <si>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</si>
  <si>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</si>
  <si>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</si>
  <si>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</si>
  <si>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</si>
  <si>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</si>
  <si>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</si>
  <si>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</si>
  <si>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</si>
  <si>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</si>
  <si>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</si>
  <si>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</si>
  <si>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</si>
  <si>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</si>
  <si>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</si>
  <si>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</si>
  <si>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</si>
  <si>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</si>
  <si>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</si>
  <si>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</si>
  <si>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</si>
  <si>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</si>
  <si>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</si>
  <si>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</si>
  <si>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</si>
  <si>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</si>
  <si>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</si>
  <si>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</si>
  <si>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</si>
  <si>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</si>
  <si>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</si>
  <si>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</si>
  <si>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</si>
  <si>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</si>
  <si>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</si>
  <si>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</si>
  <si>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</si>
  <si>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</si>
  <si>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</si>
  <si>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</si>
  <si>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</si>
  <si>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</si>
  <si>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</si>
  <si>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</si>
  <si>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</si>
  <si>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</si>
  <si>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</si>
  <si>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</si>
  <si>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</si>
  <si>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</si>
  <si>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</si>
  <si>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</si>
  <si>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</si>
  <si>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</si>
  <si>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</si>
  <si>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</si>
  <si>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</si>
  <si>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</si>
  <si>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</si>
  <si>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</si>
  <si>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</si>
  <si>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</si>
  <si>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</si>
  <si>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</si>
  <si>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</si>
  <si>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</si>
  <si>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</si>
  <si>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</si>
  <si>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</si>
  <si>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</si>
  <si>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</si>
  <si>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</si>
  <si>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</si>
  <si>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</si>
  <si>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</si>
  <si>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</si>
  <si>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</si>
  <si>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</si>
  <si>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</si>
  <si>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</si>
  <si>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</si>
  <si>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</si>
  <si>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</si>
  <si>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</si>
  <si>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</si>
  <si>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</si>
  <si>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</si>
  <si>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</si>
  <si>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</si>
  <si>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</si>
  <si>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</si>
  <si>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</si>
  <si>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</si>
  <si>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</si>
  <si>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</si>
  <si>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</si>
  <si>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</si>
  <si>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</si>
  <si>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</si>
  <si>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</si>
  <si>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</si>
  <si>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</si>
  <si>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</si>
  <si>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</si>
  <si>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</si>
  <si>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</si>
  <si>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</si>
  <si>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</si>
  <si>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</si>
  <si>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</si>
  <si>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</si>
  <si>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</si>
  <si>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</si>
  <si>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</si>
  <si>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</si>
  <si>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</si>
  <si>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</si>
  <si>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</si>
  <si>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</si>
  <si>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</si>
  <si>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</si>
  <si>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</si>
  <si>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</si>
  <si>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</si>
  <si>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</si>
  <si>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</si>
  <si>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</si>
  <si>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</si>
  <si>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</si>
  <si>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</si>
  <si>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</si>
  <si>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</si>
  <si>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</si>
  <si>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</si>
  <si>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</si>
  <si>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</si>
  <si>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</si>
  <si>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</si>
  <si>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</si>
  <si>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</si>
  <si>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</si>
  <si>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</si>
  <si>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</si>
  <si>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</si>
  <si>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</si>
  <si>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</si>
  <si>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</si>
  <si>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</si>
  <si>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</si>
  <si>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</si>
  <si>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</si>
  <si>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</si>
  <si>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</si>
  <si>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</si>
  <si>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</si>
  <si>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</si>
  <si>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</si>
  <si>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</si>
  <si>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</si>
  <si>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</si>
  <si>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</si>
  <si>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</si>
  <si>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</si>
  <si>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</si>
  <si>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</si>
  <si>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</si>
  <si>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</si>
  <si>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</si>
  <si>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</si>
  <si>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</si>
  <si>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</si>
  <si>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</si>
  <si>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</si>
  <si>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</si>
  <si>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 xml:space="preserve">Руководитель управления образования </t>
  </si>
  <si>
    <t>администрации Николаевского муниципального района</t>
  </si>
  <si>
    <t>902</t>
  </si>
  <si>
    <t>к Порядку составления, утверждения и ведения  планов финансово-хозяйственной
деятельности муниципальных бюджетных учреждений, подведомственных Управлению образования администрации Николаевского муниципального района, утвержденного
приказом управления образования
от 31.12. 2019 г. № 458-осн.р_</t>
  </si>
  <si>
    <t>21</t>
  </si>
  <si>
    <t>22</t>
  </si>
  <si>
    <t>270501001</t>
  </si>
  <si>
    <t>Управление образования администрации Николаевского муниципального района</t>
  </si>
  <si>
    <t>доходы от оказания платных услуг, работ, компенсации затрат учреждений, всего</t>
  </si>
  <si>
    <t>1230</t>
  </si>
  <si>
    <t>152</t>
  </si>
  <si>
    <t>155</t>
  </si>
  <si>
    <t>211</t>
  </si>
  <si>
    <t>212</t>
  </si>
  <si>
    <t>2121</t>
  </si>
  <si>
    <t>213</t>
  </si>
  <si>
    <t>214</t>
  </si>
  <si>
    <t>291</t>
  </si>
  <si>
    <t>297</t>
  </si>
  <si>
    <t>225</t>
  </si>
  <si>
    <t>услуги связи</t>
  </si>
  <si>
    <t>транспортные услуги</t>
  </si>
  <si>
    <t>коммунальные услуги</t>
  </si>
  <si>
    <t>расходы по содержанию имущества</t>
  </si>
  <si>
    <t>прочие работы, услуги</t>
  </si>
  <si>
    <t>прочие выплаты персоналу</t>
  </si>
  <si>
    <t>2122</t>
  </si>
  <si>
    <t>266</t>
  </si>
  <si>
    <t>262</t>
  </si>
  <si>
    <t>221</t>
  </si>
  <si>
    <t>222</t>
  </si>
  <si>
    <t>223</t>
  </si>
  <si>
    <t>226</t>
  </si>
  <si>
    <t>310</t>
  </si>
  <si>
    <t>увеличение стоимости основных средств</t>
  </si>
  <si>
    <t>увеличение стоимости лекарственных препаратов и материалов, применяемых в медиц.целях</t>
  </si>
  <si>
    <t>увеличение стоимости проуктов питания</t>
  </si>
  <si>
    <t>341</t>
  </si>
  <si>
    <t>342</t>
  </si>
  <si>
    <t>343</t>
  </si>
  <si>
    <t>увеличение стоимости горюче-смазочных материалов</t>
  </si>
  <si>
    <t>344</t>
  </si>
  <si>
    <t>345</t>
  </si>
  <si>
    <t>346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</si>
  <si>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</si>
  <si>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</si>
  <si>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</si>
  <si>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349</t>
  </si>
  <si>
    <t>увеличение стоимости материальных запасов однократного применения</t>
  </si>
  <si>
    <t>2640.1</t>
  </si>
  <si>
    <t>2640.2</t>
  </si>
  <si>
    <t>2640.3</t>
  </si>
  <si>
    <t>2640.4</t>
  </si>
  <si>
    <t>2640.5</t>
  </si>
  <si>
    <t>2640.6</t>
  </si>
  <si>
    <t>2640.7</t>
  </si>
  <si>
    <t>2640.8</t>
  </si>
  <si>
    <t>2640.9</t>
  </si>
  <si>
    <t>2640.10</t>
  </si>
  <si>
    <t>2640.11</t>
  </si>
  <si>
    <t>2640.12</t>
  </si>
  <si>
    <t>2640.13</t>
  </si>
  <si>
    <t>функции  учредителя</t>
  </si>
  <si>
    <r>
      <t xml:space="preserve"> годов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</si>
  <si>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r>
      <t xml:space="preserve"> г.</t>
    </r>
    <r>
      <rPr>
        <vertAlign val="superscript"/>
        <sz val="11"/>
        <rFont val="Times New Roman"/>
        <family val="1"/>
      </rPr>
      <t>2</t>
    </r>
  </si>
  <si>
    <t>Адрес фактического</t>
  </si>
  <si>
    <t>местонахождения</t>
  </si>
  <si>
    <t>Единица измерения: рублей</t>
  </si>
  <si>
    <t>1.1 Цели деятельности муниципального бюджетного учреждения:</t>
  </si>
  <si>
    <t>1.2 Виды деятельности муниципального бюджетного учреждения:</t>
  </si>
  <si>
    <t>Раздел 1. Поступления и выплаты (СВОД )</t>
  </si>
  <si>
    <t>Раздел 1. Поступления и выплаты (средства районного бюджета )</t>
  </si>
  <si>
    <t>Раздел 1. Поступления и выплаты (внебюджетные средства )</t>
  </si>
  <si>
    <r>
      <t xml:space="preserve">Раздел 2. Сведения по выплатам на закупки товаров, работ, услуг </t>
    </r>
    <r>
      <rPr>
        <b/>
        <vertAlign val="superscript"/>
        <sz val="12"/>
        <rFont val="Times New Roman"/>
        <family val="1"/>
      </rPr>
      <t>10</t>
    </r>
  </si>
  <si>
    <t xml:space="preserve">            социальные пособия и компенсации персоналу в денежной форме</t>
  </si>
  <si>
    <t>2111</t>
  </si>
  <si>
    <r>
      <t xml:space="preserve">Выплаты на закупку товаров, работ, услуг, всего </t>
    </r>
    <r>
      <rPr>
        <b/>
        <vertAlign val="superscript"/>
        <sz val="10"/>
        <rFont val="Times New Roman"/>
        <family val="1"/>
      </rPr>
      <t>11</t>
    </r>
  </si>
  <si>
    <t>экономист</t>
  </si>
  <si>
    <t>Ж.В. Грызунова</t>
  </si>
  <si>
    <t>8(42135-)2-67-29</t>
  </si>
  <si>
    <t>1.3 Перечень услуг (работ), осуществляемых на платной основе:</t>
  </si>
  <si>
    <t>Организация отдыха детей в каникулярное время</t>
  </si>
  <si>
    <t>Директор</t>
  </si>
  <si>
    <t>Мероприятия, направленные на обеспечение развития содержания общего образования</t>
  </si>
  <si>
    <t>Мероприятия, направленные на создание и совершенствование условий для отдыха и оздоровления детей</t>
  </si>
  <si>
    <t>2705150087</t>
  </si>
  <si>
    <t>Реализация общеобразовательных программ дополнительного образования детей;</t>
  </si>
  <si>
    <t>Предоставление образовательных программ дополнительного образования детей</t>
  </si>
  <si>
    <t>Организация летней оздоровительной кампании</t>
  </si>
  <si>
    <t>2521</t>
  </si>
  <si>
    <t>292</t>
  </si>
  <si>
    <t xml:space="preserve">исполнение судебных актов Российской Федерации </t>
  </si>
  <si>
    <t>Раздел 1. Поступления и выплаты (средства краевого бюджета )</t>
  </si>
  <si>
    <t>24</t>
  </si>
  <si>
    <t>декабря</t>
  </si>
  <si>
    <t>23</t>
  </si>
  <si>
    <t>2640.14</t>
  </si>
  <si>
    <t>247</t>
  </si>
  <si>
    <t>Муниципальное бюджетное образовательное учреждение дополнительного образования детей Центр детского (юношеского) технического творчества г. Николаевска-на-Амуре</t>
  </si>
  <si>
    <t>682462, Хабаровский край, г. Николаевск-на-Амуре, ул. Чихачева,8</t>
  </si>
  <si>
    <t>Организация курсовой подготовки для населения</t>
  </si>
  <si>
    <t>А.Н. Шлеменков</t>
  </si>
  <si>
    <t>264</t>
  </si>
  <si>
    <t>страхование</t>
  </si>
  <si>
    <t>227</t>
  </si>
  <si>
    <t>С.В. Еремина</t>
  </si>
  <si>
    <t>25</t>
  </si>
  <si>
    <t>План финансово-хозяйственной деятельности на 2022 год</t>
  </si>
  <si>
    <t>25.12.2021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</si>
</sst>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3" fillId="32" borderId="0" xfId="62" applyNumberForma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 wrapText="1"/>
    </xf>
    <xf numFmtId="0" fontId="12" fillId="0" borderId="1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 horizontal="left"/>
    </xf>
    <xf numFmtId="49" fontId="14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 wrapText="1"/>
    </xf>
    <xf numFmtId="0" fontId="14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49" fontId="12" fillId="0" borderId="18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4" fontId="1" fillId="0" borderId="3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left" vertical="center" wrapText="1"/>
    </xf>
    <xf numFmtId="2" fontId="1" fillId="0" borderId="24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4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left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/>
    </xf>
    <xf numFmtId="49" fontId="1" fillId="0" borderId="34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left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left" vertical="center"/>
    </xf>
    <xf numFmtId="49" fontId="6" fillId="31" borderId="23" xfId="0" applyNumberFormat="1" applyFont="1" applyFill="1" applyBorder="1" applyAlignment="1">
      <alignment horizontal="center" vertical="center"/>
    </xf>
    <xf numFmtId="49" fontId="6" fillId="31" borderId="24" xfId="0" applyNumberFormat="1" applyFont="1" applyFill="1" applyBorder="1" applyAlignment="1">
      <alignment horizontal="center" vertical="center"/>
    </xf>
    <xf numFmtId="49" fontId="6" fillId="31" borderId="34" xfId="0" applyNumberFormat="1" applyFont="1" applyFill="1" applyBorder="1" applyAlignment="1">
      <alignment horizontal="center" vertical="center"/>
    </xf>
    <xf numFmtId="49" fontId="6" fillId="31" borderId="33" xfId="0" applyNumberFormat="1" applyFont="1" applyFill="1" applyBorder="1" applyAlignment="1">
      <alignment horizontal="center" vertical="center"/>
    </xf>
    <xf numFmtId="49" fontId="1" fillId="31" borderId="33" xfId="0" applyNumberFormat="1" applyFont="1" applyFill="1" applyBorder="1" applyAlignment="1">
      <alignment horizontal="center" vertical="center"/>
    </xf>
    <xf numFmtId="49" fontId="1" fillId="31" borderId="24" xfId="0" applyNumberFormat="1" applyFont="1" applyFill="1" applyBorder="1" applyAlignment="1">
      <alignment horizontal="center" vertical="center"/>
    </xf>
    <xf numFmtId="49" fontId="1" fillId="31" borderId="34" xfId="0" applyNumberFormat="1" applyFont="1" applyFill="1" applyBorder="1" applyAlignment="1">
      <alignment horizontal="center" vertical="center"/>
    </xf>
    <xf numFmtId="4" fontId="10" fillId="31" borderId="33" xfId="0" applyNumberFormat="1" applyFont="1" applyFill="1" applyBorder="1" applyAlignment="1">
      <alignment horizontal="center" vertical="center"/>
    </xf>
    <xf numFmtId="4" fontId="10" fillId="31" borderId="24" xfId="0" applyNumberFormat="1" applyFont="1" applyFill="1" applyBorder="1" applyAlignment="1">
      <alignment horizontal="center" vertical="center"/>
    </xf>
    <xf numFmtId="4" fontId="10" fillId="31" borderId="3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1"/>
    </xf>
    <xf numFmtId="0" fontId="1" fillId="0" borderId="24" xfId="0" applyNumberFormat="1" applyFont="1" applyFill="1" applyBorder="1" applyAlignment="1">
      <alignment horizontal="left" indent="1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2"/>
    </xf>
    <xf numFmtId="49" fontId="1" fillId="0" borderId="3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center" vertical="center"/>
    </xf>
    <xf numFmtId="4" fontId="1" fillId="0" borderId="44" xfId="0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indent="2"/>
    </xf>
    <xf numFmtId="0" fontId="1" fillId="0" borderId="46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46" xfId="0" applyNumberFormat="1" applyFont="1" applyFill="1" applyBorder="1" applyAlignment="1">
      <alignment horizontal="left" indent="1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" fontId="1" fillId="0" borderId="38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wrapText="1" indent="3"/>
    </xf>
    <xf numFmtId="0" fontId="1" fillId="0" borderId="24" xfId="0" applyNumberFormat="1" applyFont="1" applyFill="1" applyBorder="1" applyAlignment="1">
      <alignment horizontal="left" indent="3"/>
    </xf>
    <xf numFmtId="49" fontId="1" fillId="0" borderId="4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46" xfId="0" applyNumberFormat="1" applyFont="1" applyFill="1" applyBorder="1" applyAlignment="1">
      <alignment horizontal="left" indent="3"/>
    </xf>
    <xf numFmtId="0" fontId="1" fillId="0" borderId="18" xfId="0" applyNumberFormat="1" applyFont="1" applyFill="1" applyBorder="1" applyAlignment="1">
      <alignment horizontal="left" wrapText="1" indent="3"/>
    </xf>
    <xf numFmtId="49" fontId="10" fillId="31" borderId="23" xfId="0" applyNumberFormat="1" applyFont="1" applyFill="1" applyBorder="1" applyAlignment="1">
      <alignment horizontal="center" vertical="center"/>
    </xf>
    <xf numFmtId="49" fontId="10" fillId="31" borderId="24" xfId="0" applyNumberFormat="1" applyFont="1" applyFill="1" applyBorder="1" applyAlignment="1">
      <alignment horizontal="center" vertical="center"/>
    </xf>
    <xf numFmtId="49" fontId="10" fillId="31" borderId="34" xfId="0" applyNumberFormat="1" applyFont="1" applyFill="1" applyBorder="1" applyAlignment="1">
      <alignment horizontal="center" vertical="center"/>
    </xf>
    <xf numFmtId="49" fontId="10" fillId="31" borderId="33" xfId="0" applyNumberFormat="1" applyFont="1" applyFill="1" applyBorder="1" applyAlignment="1">
      <alignment horizontal="center" vertical="center"/>
    </xf>
    <xf numFmtId="49" fontId="11" fillId="31" borderId="33" xfId="0" applyNumberFormat="1" applyFont="1" applyFill="1" applyBorder="1" applyAlignment="1">
      <alignment horizontal="center" vertical="center"/>
    </xf>
    <xf numFmtId="49" fontId="11" fillId="31" borderId="24" xfId="0" applyNumberFormat="1" applyFont="1" applyFill="1" applyBorder="1" applyAlignment="1">
      <alignment horizontal="center" vertical="center"/>
    </xf>
    <xf numFmtId="49" fontId="11" fillId="31" borderId="34" xfId="0" applyNumberFormat="1" applyFont="1" applyFill="1" applyBorder="1" applyAlignment="1">
      <alignment horizontal="center" vertical="center"/>
    </xf>
    <xf numFmtId="0" fontId="10" fillId="31" borderId="24" xfId="0" applyNumberFormat="1" applyFont="1" applyFill="1" applyBorder="1" applyAlignment="1">
      <alignment horizontal="center" vertical="center"/>
    </xf>
    <xf numFmtId="0" fontId="10" fillId="31" borderId="34" xfId="0" applyNumberFormat="1" applyFont="1" applyFill="1" applyBorder="1" applyAlignment="1">
      <alignment horizontal="center" vertical="center"/>
    </xf>
    <xf numFmtId="0" fontId="11" fillId="31" borderId="33" xfId="0" applyNumberFormat="1" applyFont="1" applyFill="1" applyBorder="1" applyAlignment="1">
      <alignment horizontal="center" vertical="center"/>
    </xf>
    <xf numFmtId="0" fontId="11" fillId="31" borderId="24" xfId="0" applyNumberFormat="1" applyFont="1" applyFill="1" applyBorder="1" applyAlignment="1">
      <alignment horizontal="center" vertical="center"/>
    </xf>
    <xf numFmtId="0" fontId="11" fillId="31" borderId="25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4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indent="3"/>
    </xf>
    <xf numFmtId="0" fontId="1" fillId="0" borderId="46" xfId="0" applyNumberFormat="1" applyFont="1" applyBorder="1" applyAlignment="1">
      <alignment horizontal="left" indent="3"/>
    </xf>
    <xf numFmtId="0" fontId="1" fillId="0" borderId="25" xfId="0" applyNumberFormat="1" applyFont="1" applyBorder="1" applyAlignment="1">
      <alignment horizontal="left" wrapText="1" indent="3"/>
    </xf>
    <xf numFmtId="0" fontId="1" fillId="0" borderId="24" xfId="0" applyNumberFormat="1" applyFont="1" applyBorder="1" applyAlignment="1">
      <alignment horizontal="left" wrapText="1" indent="4"/>
    </xf>
    <xf numFmtId="0" fontId="1" fillId="0" borderId="24" xfId="0" applyNumberFormat="1" applyFont="1" applyBorder="1" applyAlignment="1">
      <alignment horizontal="left" indent="4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46" xfId="0" applyNumberFormat="1" applyFont="1" applyBorder="1" applyAlignment="1">
      <alignment horizontal="left" indent="4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" fontId="1" fillId="0" borderId="49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wrapText="1" indent="1"/>
    </xf>
    <xf numFmtId="0" fontId="1" fillId="0" borderId="24" xfId="0" applyNumberFormat="1" applyFont="1" applyBorder="1" applyAlignment="1">
      <alignment horizontal="left" indent="1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4" fontId="1" fillId="0" borderId="38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indent="4"/>
    </xf>
    <xf numFmtId="0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left" vertical="center"/>
    </xf>
    <xf numFmtId="49" fontId="14" fillId="31" borderId="23" xfId="0" applyNumberFormat="1" applyFont="1" applyFill="1" applyBorder="1" applyAlignment="1">
      <alignment horizontal="center" vertical="center"/>
    </xf>
    <xf numFmtId="49" fontId="14" fillId="31" borderId="24" xfId="0" applyNumberFormat="1" applyFont="1" applyFill="1" applyBorder="1" applyAlignment="1">
      <alignment horizontal="center" vertical="center"/>
    </xf>
    <xf numFmtId="49" fontId="14" fillId="31" borderId="34" xfId="0" applyNumberFormat="1" applyFont="1" applyFill="1" applyBorder="1" applyAlignment="1">
      <alignment horizontal="center" vertical="center"/>
    </xf>
    <xf numFmtId="49" fontId="14" fillId="31" borderId="33" xfId="0" applyNumberFormat="1" applyFont="1" applyFill="1" applyBorder="1" applyAlignment="1">
      <alignment horizontal="center" vertical="center"/>
    </xf>
    <xf numFmtId="49" fontId="13" fillId="31" borderId="33" xfId="0" applyNumberFormat="1" applyFont="1" applyFill="1" applyBorder="1" applyAlignment="1">
      <alignment horizontal="center" vertical="center"/>
    </xf>
    <xf numFmtId="49" fontId="13" fillId="31" borderId="24" xfId="0" applyNumberFormat="1" applyFont="1" applyFill="1" applyBorder="1" applyAlignment="1">
      <alignment horizontal="center" vertical="center"/>
    </xf>
    <xf numFmtId="49" fontId="13" fillId="31" borderId="34" xfId="0" applyNumberFormat="1" applyFont="1" applyFill="1" applyBorder="1" applyAlignment="1">
      <alignment horizontal="center" vertical="center"/>
    </xf>
    <xf numFmtId="4" fontId="14" fillId="31" borderId="33" xfId="0" applyNumberFormat="1" applyFont="1" applyFill="1" applyBorder="1" applyAlignment="1">
      <alignment horizontal="center" vertical="center"/>
    </xf>
    <xf numFmtId="4" fontId="14" fillId="31" borderId="24" xfId="0" applyNumberFormat="1" applyFont="1" applyFill="1" applyBorder="1" applyAlignment="1">
      <alignment horizontal="center" vertical="center"/>
    </xf>
    <xf numFmtId="4" fontId="14" fillId="31" borderId="34" xfId="0" applyNumberFormat="1" applyFont="1" applyFill="1" applyBorder="1" applyAlignment="1">
      <alignment horizontal="center" vertical="center"/>
    </xf>
    <xf numFmtId="0" fontId="14" fillId="31" borderId="24" xfId="0" applyNumberFormat="1" applyFont="1" applyFill="1" applyBorder="1" applyAlignment="1">
      <alignment horizontal="center" vertical="center"/>
    </xf>
    <xf numFmtId="0" fontId="14" fillId="31" borderId="34" xfId="0" applyNumberFormat="1" applyFont="1" applyFill="1" applyBorder="1" applyAlignment="1">
      <alignment horizontal="center" vertical="center"/>
    </xf>
    <xf numFmtId="0" fontId="13" fillId="31" borderId="33" xfId="0" applyNumberFormat="1" applyFont="1" applyFill="1" applyBorder="1" applyAlignment="1">
      <alignment horizontal="center" vertical="center"/>
    </xf>
    <xf numFmtId="0" fontId="13" fillId="31" borderId="24" xfId="0" applyNumberFormat="1" applyFont="1" applyFill="1" applyBorder="1" applyAlignment="1">
      <alignment horizontal="center" vertical="center"/>
    </xf>
    <xf numFmtId="0" fontId="13" fillId="31" borderId="25" xfId="0" applyNumberFormat="1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12" fillId="0" borderId="52" xfId="0" applyNumberFormat="1" applyFont="1" applyBorder="1" applyAlignment="1">
      <alignment horizontal="left" vertical="top"/>
    </xf>
    <xf numFmtId="0" fontId="12" fillId="0" borderId="19" xfId="0" applyNumberFormat="1" applyFont="1" applyBorder="1" applyAlignment="1">
      <alignment horizontal="left" vertical="top"/>
    </xf>
    <xf numFmtId="0" fontId="12" fillId="0" borderId="53" xfId="0" applyNumberFormat="1" applyFont="1" applyBorder="1" applyAlignment="1">
      <alignment horizontal="left" vertical="top"/>
    </xf>
    <xf numFmtId="0" fontId="4" fillId="0" borderId="52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4" fillId="0" borderId="53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left" wrapText="1" indent="4"/>
    </xf>
    <xf numFmtId="0" fontId="1" fillId="0" borderId="36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 indent="3"/>
    </xf>
    <xf numFmtId="0" fontId="1" fillId="0" borderId="49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wrapText="1" indent="1"/>
    </xf>
    <xf numFmtId="0" fontId="18" fillId="0" borderId="33" xfId="0" applyNumberFormat="1" applyFont="1" applyBorder="1" applyAlignment="1">
      <alignment horizontal="left" vertical="center"/>
    </xf>
    <xf numFmtId="0" fontId="18" fillId="0" borderId="24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7"/>
  <sheetViews>
    <sheetView view="pageBreakPreview" zoomScale="110" zoomScaleSheetLayoutView="110" zoomScalePageLayoutView="0" workbookViewId="0" topLeftCell="A1">
      <selection activeCell="BW21" sqref="BW21"/>
    </sheetView>
  </sheetViews>
  <sheetFormatPr defaultColWidth="0.875" defaultRowHeight="12.75"/>
  <cols>
    <col min="1" max="9" width="0.875" style="1" customWidth="1"/>
    <col min="10" max="10" width="2.00390625" style="1" customWidth="1"/>
    <col min="11" max="60" width="0.875" style="1" customWidth="1"/>
    <col min="61" max="61" width="3.75390625" style="1" customWidth="1"/>
    <col min="62" max="85" width="0.875" style="1" customWidth="1"/>
    <col min="86" max="86" width="1.875" style="1" customWidth="1"/>
    <col min="87" max="16384" width="0.875" style="1" customWidth="1"/>
  </cols>
  <sheetData>
    <row r="1" spans="1:161" s="3" customFormat="1" ht="12.75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DB1" s="33" t="s">
        <v>0</v>
      </c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</row>
    <row r="2" spans="2:161" s="3" customFormat="1" ht="15.75" customHeight="1">
      <c r="B2" s="27" t="s">
        <v>264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DB2" s="37" t="s">
        <v>267</v>
      </c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</row>
    <row r="3" spans="2:161" ht="11.25" customHeight="1">
      <c r="B3" s="44" t="s">
        <v>20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</row>
    <row r="4" spans="2:161" s="3" customFormat="1" ht="10.5" customHeight="1">
      <c r="B4" s="27" t="s">
        <v>265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2:161" ht="18" customHeight="1"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6:161" s="3" customFormat="1" ht="12.75"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18"/>
      <c r="AD6" s="18"/>
      <c r="AE6" s="27" t="s">
        <v>369</v>
      </c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</row>
    <row r="7" spans="2:161" s="3" customFormat="1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2" t="s">
        <v>22</v>
      </c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8"/>
      <c r="AD7" s="18"/>
      <c r="AE7" s="32" t="s">
        <v>23</v>
      </c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</row>
    <row r="8" spans="2:161" s="4" customFormat="1" ht="20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9" t="s">
        <v>24</v>
      </c>
      <c r="Q8" s="39"/>
      <c r="R8" s="29" t="s">
        <v>370</v>
      </c>
      <c r="S8" s="29"/>
      <c r="T8" s="29"/>
      <c r="U8" s="28" t="s">
        <v>24</v>
      </c>
      <c r="V8" s="28"/>
      <c r="W8" s="18"/>
      <c r="X8" s="29" t="s">
        <v>358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9">
        <v>20</v>
      </c>
      <c r="AN8" s="39"/>
      <c r="AO8" s="39"/>
      <c r="AP8" s="40" t="s">
        <v>268</v>
      </c>
      <c r="AQ8" s="40"/>
      <c r="AR8" s="40"/>
      <c r="AS8" s="18" t="s">
        <v>6</v>
      </c>
      <c r="AT8" s="18"/>
      <c r="AU8" s="18"/>
      <c r="AV8" s="18"/>
      <c r="AW8" s="18"/>
      <c r="AX8" s="18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</row>
    <row r="9" s="3" customFormat="1" ht="10.5"/>
    <row r="10" s="4" customFormat="1" ht="8.25"/>
    <row r="11" s="3" customFormat="1" ht="10.5"/>
    <row r="12" s="4" customFormat="1" ht="8.25"/>
    <row r="13" s="3" customFormat="1" ht="10.5"/>
    <row r="15" spans="46:115" s="5" customFormat="1" ht="12.75" customHeight="1">
      <c r="AT15" s="46" t="s">
        <v>371</v>
      </c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51:161" s="5" customFormat="1" ht="16.5">
      <c r="AY16" s="38" t="s">
        <v>27</v>
      </c>
      <c r="AZ16" s="38"/>
      <c r="BA16" s="38"/>
      <c r="BB16" s="38"/>
      <c r="BC16" s="38"/>
      <c r="BD16" s="38"/>
      <c r="BE16" s="38"/>
      <c r="BF16" s="36" t="s">
        <v>269</v>
      </c>
      <c r="BG16" s="36"/>
      <c r="BH16" s="36"/>
      <c r="BI16" s="38" t="s">
        <v>28</v>
      </c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6" t="s">
        <v>359</v>
      </c>
      <c r="CF16" s="36"/>
      <c r="CG16" s="36"/>
      <c r="CH16" s="38" t="s">
        <v>29</v>
      </c>
      <c r="CI16" s="38"/>
      <c r="CJ16" s="38"/>
      <c r="CK16" s="38"/>
      <c r="CL16" s="38"/>
      <c r="CM16" s="36" t="s">
        <v>357</v>
      </c>
      <c r="CN16" s="36"/>
      <c r="CO16" s="36"/>
      <c r="CP16" s="58" t="s">
        <v>327</v>
      </c>
      <c r="CQ16" s="58"/>
      <c r="CR16" s="58"/>
      <c r="CS16" s="58"/>
      <c r="CT16" s="58"/>
      <c r="CU16" s="58"/>
      <c r="CV16" s="58"/>
      <c r="CW16" s="58"/>
      <c r="CX16" s="58"/>
      <c r="ES16" s="51" t="s">
        <v>26</v>
      </c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3"/>
    </row>
    <row r="17" spans="149:161" ht="12" thickBot="1">
      <c r="ES17" s="54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6"/>
    </row>
    <row r="18" spans="59:161" ht="12.75" customHeight="1">
      <c r="BG18" s="34" t="s">
        <v>39</v>
      </c>
      <c r="BH18" s="34"/>
      <c r="BI18" s="34"/>
      <c r="BJ18" s="34"/>
      <c r="BK18" s="57" t="s">
        <v>370</v>
      </c>
      <c r="BL18" s="57"/>
      <c r="BM18" s="57"/>
      <c r="BN18" s="62" t="s">
        <v>24</v>
      </c>
      <c r="BO18" s="62"/>
      <c r="BP18" s="19"/>
      <c r="BQ18" s="57" t="s">
        <v>358</v>
      </c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34">
        <v>20</v>
      </c>
      <c r="CG18" s="34"/>
      <c r="CH18" s="34"/>
      <c r="CI18" s="35" t="s">
        <v>268</v>
      </c>
      <c r="CJ18" s="35"/>
      <c r="CK18" s="35"/>
      <c r="CL18" s="19" t="s">
        <v>328</v>
      </c>
      <c r="CM18" s="19"/>
      <c r="CN18" s="19"/>
      <c r="EQ18" s="2" t="s">
        <v>30</v>
      </c>
      <c r="ES18" s="59" t="s">
        <v>372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1"/>
    </row>
    <row r="19" spans="1:161" ht="18" customHeight="1">
      <c r="A19" s="21" t="s">
        <v>33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EQ19" s="2" t="s">
        <v>31</v>
      </c>
      <c r="ES19" s="48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50"/>
    </row>
    <row r="20" spans="1:161" ht="23.25" customHeight="1">
      <c r="A20" s="20" t="s">
        <v>326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47" t="s">
        <v>271</v>
      </c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Q20" s="2" t="s">
        <v>32</v>
      </c>
      <c r="ES20" s="48" t="s">
        <v>266</v>
      </c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50"/>
    </row>
    <row r="21" spans="147:161" ht="11.25">
      <c r="EQ21" s="2" t="s">
        <v>31</v>
      </c>
      <c r="ES21" s="48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50"/>
    </row>
    <row r="22" spans="1:161" ht="12.75" customHeight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31" t="s">
        <v>362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Q22" s="2" t="s">
        <v>34</v>
      </c>
      <c r="ES22" s="48" t="s">
        <v>349</v>
      </c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50"/>
    </row>
    <row r="23" spans="1:161" ht="36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Q23" s="2" t="s">
        <v>35</v>
      </c>
      <c r="ES23" s="48" t="s">
        <v>270</v>
      </c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50"/>
    </row>
    <row r="24" spans="1:161" ht="18" customHeight="1" thickBot="1">
      <c r="A24" s="19" t="s">
        <v>331</v>
      </c>
      <c r="EQ24" s="2" t="s">
        <v>36</v>
      </c>
      <c r="ES24" s="41" t="s">
        <v>37</v>
      </c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6" spans="1:139" ht="15" customHeight="1">
      <c r="A26" s="19" t="s">
        <v>329</v>
      </c>
      <c r="V26" s="31" t="s">
        <v>363</v>
      </c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</row>
    <row r="27" spans="1:139" ht="15">
      <c r="A27" s="19" t="s">
        <v>330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</row>
    <row r="28" spans="1:72" ht="15.75">
      <c r="A28" s="22" t="s">
        <v>332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  <row r="29" ht="15.75">
      <c r="A29" s="20" t="s">
        <v>350</v>
      </c>
    </row>
    <row r="30" ht="15.75">
      <c r="A30" s="20" t="s">
        <v>345</v>
      </c>
    </row>
    <row r="31" ht="15.75">
      <c r="A31" s="20"/>
    </row>
    <row r="32" spans="1:73" ht="15.75">
      <c r="A32" s="22" t="s">
        <v>333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</row>
    <row r="33" ht="15.75">
      <c r="A33" s="20" t="s">
        <v>351</v>
      </c>
    </row>
    <row r="34" ht="15.75">
      <c r="A34" s="20"/>
    </row>
    <row r="35" spans="1:74" ht="15.75">
      <c r="A35" s="30" t="s">
        <v>344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</row>
    <row r="36" ht="15.75">
      <c r="A36" s="20" t="s">
        <v>352</v>
      </c>
    </row>
    <row r="37" ht="15.75">
      <c r="A37" s="20" t="s">
        <v>364</v>
      </c>
    </row>
  </sheetData>
  <sheetProtection/>
  <mergeCells count="44">
    <mergeCell ref="ES22:FE22"/>
    <mergeCell ref="ES23:FE23"/>
    <mergeCell ref="ES18:FE18"/>
    <mergeCell ref="ES19:FE19"/>
    <mergeCell ref="BN18:BO18"/>
    <mergeCell ref="BQ18:CE18"/>
    <mergeCell ref="BG18:BJ18"/>
    <mergeCell ref="ES16:FE17"/>
    <mergeCell ref="CH16:CL16"/>
    <mergeCell ref="BI16:CD16"/>
    <mergeCell ref="ES21:FE21"/>
    <mergeCell ref="BK18:BM18"/>
    <mergeCell ref="CP16:CX16"/>
    <mergeCell ref="BF16:BH16"/>
    <mergeCell ref="P8:Q8"/>
    <mergeCell ref="R8:T8"/>
    <mergeCell ref="AM8:AO8"/>
    <mergeCell ref="AP8:AR8"/>
    <mergeCell ref="ES24:FE24"/>
    <mergeCell ref="B3:AX3"/>
    <mergeCell ref="B5:AX5"/>
    <mergeCell ref="AT15:DK15"/>
    <mergeCell ref="AB20:DZ20"/>
    <mergeCell ref="ES20:FE20"/>
    <mergeCell ref="A1:AX1"/>
    <mergeCell ref="CF18:CH18"/>
    <mergeCell ref="CI18:CK18"/>
    <mergeCell ref="CE16:CG16"/>
    <mergeCell ref="DB1:FE1"/>
    <mergeCell ref="DB2:FE8"/>
    <mergeCell ref="AY16:BE16"/>
    <mergeCell ref="CM16:CO16"/>
    <mergeCell ref="B4:AX4"/>
    <mergeCell ref="B2:AX2"/>
    <mergeCell ref="A22:J23"/>
    <mergeCell ref="AE6:AX6"/>
    <mergeCell ref="P6:AB6"/>
    <mergeCell ref="U8:V8"/>
    <mergeCell ref="X8:AL8"/>
    <mergeCell ref="A35:BV35"/>
    <mergeCell ref="K22:EJ23"/>
    <mergeCell ref="V26:EI27"/>
    <mergeCell ref="P7:AB7"/>
    <mergeCell ref="AE7:AX7"/>
  </mergeCells>
  <printOptions horizontalCentered="1"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97"/>
  <sheetViews>
    <sheetView tabSelected="1" zoomScalePageLayoutView="0" workbookViewId="0" topLeftCell="A43">
      <selection activeCell="DF60" sqref="DF60:DR60"/>
    </sheetView>
  </sheetViews>
  <sheetFormatPr defaultColWidth="0.875" defaultRowHeight="12.75"/>
  <cols>
    <col min="1" max="121" width="0.875" style="1" customWidth="1"/>
    <col min="122" max="122" width="3.875" style="1" customWidth="1"/>
    <col min="123" max="134" width="0.875" style="1" customWidth="1"/>
    <col min="135" max="135" width="5.00390625" style="1" customWidth="1"/>
    <col min="136" max="147" width="0.875" style="1" customWidth="1"/>
    <col min="148" max="148" width="6.00390625" style="1" customWidth="1"/>
    <col min="149" max="16384" width="0.875" style="1" customWidth="1"/>
  </cols>
  <sheetData>
    <row r="1" spans="1:161" s="6" customFormat="1" ht="15.75">
      <c r="A1" s="46" t="s">
        <v>334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77" t="s">
        <v>2</v>
      </c>
      <c r="BY3" s="78"/>
      <c r="BZ3" s="78"/>
      <c r="CA3" s="78"/>
      <c r="CB3" s="78"/>
      <c r="CC3" s="78"/>
      <c r="CD3" s="78"/>
      <c r="CE3" s="79"/>
      <c r="CF3" s="77" t="s">
        <v>3</v>
      </c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9"/>
      <c r="CS3" s="77" t="s">
        <v>4</v>
      </c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80"/>
      <c r="BY4" s="81"/>
      <c r="BZ4" s="81"/>
      <c r="CA4" s="81"/>
      <c r="CB4" s="81"/>
      <c r="CC4" s="81"/>
      <c r="CD4" s="81"/>
      <c r="CE4" s="82"/>
      <c r="CF4" s="80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2"/>
      <c r="CS4" s="80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6" t="s">
        <v>5</v>
      </c>
      <c r="DG4" s="87"/>
      <c r="DH4" s="87"/>
      <c r="DI4" s="87"/>
      <c r="DJ4" s="87"/>
      <c r="DK4" s="87"/>
      <c r="DL4" s="88" t="s">
        <v>269</v>
      </c>
      <c r="DM4" s="88"/>
      <c r="DN4" s="88"/>
      <c r="DO4" s="89" t="s">
        <v>6</v>
      </c>
      <c r="DP4" s="89"/>
      <c r="DQ4" s="89"/>
      <c r="DR4" s="90"/>
      <c r="DS4" s="86" t="s">
        <v>5</v>
      </c>
      <c r="DT4" s="87"/>
      <c r="DU4" s="87"/>
      <c r="DV4" s="87"/>
      <c r="DW4" s="87"/>
      <c r="DX4" s="87"/>
      <c r="DY4" s="88" t="s">
        <v>359</v>
      </c>
      <c r="DZ4" s="88"/>
      <c r="EA4" s="88"/>
      <c r="EB4" s="89" t="s">
        <v>6</v>
      </c>
      <c r="EC4" s="89"/>
      <c r="ED4" s="89"/>
      <c r="EE4" s="90"/>
      <c r="EF4" s="86" t="s">
        <v>5</v>
      </c>
      <c r="EG4" s="87"/>
      <c r="EH4" s="87"/>
      <c r="EI4" s="87"/>
      <c r="EJ4" s="87"/>
      <c r="EK4" s="87"/>
      <c r="EL4" s="88" t="s">
        <v>357</v>
      </c>
      <c r="EM4" s="88"/>
      <c r="EN4" s="88"/>
      <c r="EO4" s="89" t="s">
        <v>6</v>
      </c>
      <c r="EP4" s="89"/>
      <c r="EQ4" s="89"/>
      <c r="ER4" s="90"/>
      <c r="ES4" s="77" t="s">
        <v>10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:161" ht="3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6"/>
      <c r="BX5" s="83"/>
      <c r="BY5" s="84"/>
      <c r="BZ5" s="84"/>
      <c r="CA5" s="84"/>
      <c r="CB5" s="84"/>
      <c r="CC5" s="84"/>
      <c r="CD5" s="84"/>
      <c r="CE5" s="85"/>
      <c r="CF5" s="83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5"/>
      <c r="CS5" s="83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5"/>
      <c r="DF5" s="91" t="s">
        <v>7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3"/>
      <c r="DS5" s="91" t="s">
        <v>8</v>
      </c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3"/>
      <c r="EF5" s="91" t="s">
        <v>9</v>
      </c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3"/>
      <c r="ES5" s="83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ht="12" thickBot="1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5"/>
      <c r="BX6" s="96" t="s">
        <v>13</v>
      </c>
      <c r="BY6" s="97"/>
      <c r="BZ6" s="97"/>
      <c r="CA6" s="97"/>
      <c r="CB6" s="97"/>
      <c r="CC6" s="97"/>
      <c r="CD6" s="97"/>
      <c r="CE6" s="98"/>
      <c r="CF6" s="96" t="s">
        <v>14</v>
      </c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8"/>
      <c r="CS6" s="96" t="s">
        <v>15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8"/>
      <c r="DF6" s="96" t="s">
        <v>16</v>
      </c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17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8"/>
      <c r="EF6" s="96" t="s">
        <v>18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19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:161" ht="19.5" customHeight="1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9" t="s">
        <v>41</v>
      </c>
      <c r="BY7" s="60"/>
      <c r="BZ7" s="60"/>
      <c r="CA7" s="60"/>
      <c r="CB7" s="60"/>
      <c r="CC7" s="60"/>
      <c r="CD7" s="60"/>
      <c r="CE7" s="100"/>
      <c r="CF7" s="101" t="s">
        <v>42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101" t="s">
        <v>42</v>
      </c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3"/>
      <c r="DF7" s="104">
        <f>'мб осн'!DF7+внеб!DF7</f>
        <v>519870.26</v>
      </c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>
        <f>'мб осн'!DS7+внеб!DS7</f>
        <v>0</v>
      </c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>
        <f>'мб осн'!EF7+внеб!EF7</f>
        <v>0</v>
      </c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6"/>
    </row>
    <row r="8" spans="1:161" ht="12.7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48" t="s">
        <v>44</v>
      </c>
      <c r="BY8" s="49"/>
      <c r="BZ8" s="49"/>
      <c r="CA8" s="49"/>
      <c r="CB8" s="49"/>
      <c r="CC8" s="49"/>
      <c r="CD8" s="49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107"/>
    </row>
    <row r="9" spans="1:161" ht="24" customHeight="1">
      <c r="A9" s="108" t="s">
        <v>45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9" t="s">
        <v>46</v>
      </c>
      <c r="BY9" s="110"/>
      <c r="BZ9" s="110"/>
      <c r="CA9" s="110"/>
      <c r="CB9" s="110"/>
      <c r="CC9" s="110"/>
      <c r="CD9" s="110"/>
      <c r="CE9" s="111"/>
      <c r="CF9" s="112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1"/>
      <c r="CS9" s="113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5"/>
      <c r="DF9" s="116">
        <f>DF10+DF13+DF17+DF20+DF23+DF28+DF32+DF16</f>
        <v>17914373.39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8"/>
      <c r="DS9" s="116">
        <f>DS10+DS13+DS17+DS20+DS23+DS28+DS32+DS16</f>
        <v>17914373.39</v>
      </c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8"/>
      <c r="EF9" s="116">
        <f>EF10+EF13+EF17+EF20+EF23+EF28+EF32+EF16</f>
        <v>17914373.39</v>
      </c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8"/>
      <c r="ES9" s="116">
        <f>ES10+ES13+ES17+ES20+ES23+ES28+ES32</f>
        <v>0</v>
      </c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ht="22.5" customHeight="1">
      <c r="A10" s="119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1" t="s">
        <v>48</v>
      </c>
      <c r="BY10" s="122"/>
      <c r="BZ10" s="122"/>
      <c r="CA10" s="122"/>
      <c r="CB10" s="122"/>
      <c r="CC10" s="122"/>
      <c r="CD10" s="122"/>
      <c r="CE10" s="123"/>
      <c r="CF10" s="124" t="s">
        <v>49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6"/>
      <c r="CS10" s="124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6"/>
      <c r="DF10" s="127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9"/>
      <c r="DS10" s="127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9"/>
      <c r="EF10" s="127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9"/>
      <c r="ES10" s="127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30"/>
    </row>
    <row r="11" spans="1:161" ht="11.25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 t="s">
        <v>51</v>
      </c>
      <c r="BY11" s="133"/>
      <c r="BZ11" s="133"/>
      <c r="CA11" s="133"/>
      <c r="CB11" s="133"/>
      <c r="CC11" s="133"/>
      <c r="CD11" s="133"/>
      <c r="CE11" s="134"/>
      <c r="CF11" s="138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40"/>
      <c r="CS11" s="138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0"/>
      <c r="DF11" s="144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6"/>
      <c r="EF11" s="144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6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50"/>
    </row>
    <row r="12" spans="1:161" ht="12" thickBo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3"/>
      <c r="BX12" s="135"/>
      <c r="BY12" s="136"/>
      <c r="BZ12" s="136"/>
      <c r="CA12" s="136"/>
      <c r="CB12" s="136"/>
      <c r="CC12" s="136"/>
      <c r="CD12" s="136"/>
      <c r="CE12" s="137"/>
      <c r="CF12" s="141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1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47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51"/>
    </row>
    <row r="13" spans="1:161" ht="21" customHeight="1">
      <c r="A13" s="154" t="s">
        <v>52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6"/>
      <c r="BX13" s="157" t="s">
        <v>53</v>
      </c>
      <c r="BY13" s="158"/>
      <c r="BZ13" s="158"/>
      <c r="CA13" s="158"/>
      <c r="CB13" s="158"/>
      <c r="CC13" s="158"/>
      <c r="CD13" s="158"/>
      <c r="CE13" s="159"/>
      <c r="CF13" s="160" t="s">
        <v>54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  <c r="CS13" s="160" t="s">
        <v>102</v>
      </c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163">
        <f>DF14+DF15</f>
        <v>14798253.389999999</v>
      </c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5"/>
      <c r="DS13" s="163">
        <f>DS14+DS15</f>
        <v>14798253.389999999</v>
      </c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5"/>
      <c r="EF13" s="163">
        <f>EF14+EF15</f>
        <v>14798253.389999999</v>
      </c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  <c r="ES13" s="163">
        <f>ES14+ES15</f>
        <v>0</v>
      </c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ht="33.75" customHeight="1">
      <c r="A14" s="166" t="s">
        <v>55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21" t="s">
        <v>56</v>
      </c>
      <c r="BY14" s="122"/>
      <c r="BZ14" s="122"/>
      <c r="CA14" s="122"/>
      <c r="CB14" s="122"/>
      <c r="CC14" s="122"/>
      <c r="CD14" s="122"/>
      <c r="CE14" s="123"/>
      <c r="CF14" s="124" t="s">
        <v>54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124" t="s">
        <v>102</v>
      </c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6"/>
      <c r="DF14" s="127">
        <f>'мб осн'!DF14+внеб!DF14+'мб озд'!DF14:DR14+кб!DF14</f>
        <v>14798253.389999999</v>
      </c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f>'мб осн'!DS14+внеб!DS14+'мб озд'!DS14:EE14+кб!DS14</f>
        <v>14798253.389999999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9"/>
      <c r="EF14" s="127">
        <f>'мб осн'!EF14+внеб!EF14+'мб озд'!EF14:ER14+кб!EF14</f>
        <v>14798253.389999999</v>
      </c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  <c r="ES14" s="127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30"/>
    </row>
    <row r="15" spans="1:161" ht="22.5" customHeight="1">
      <c r="A15" s="166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21" t="s">
        <v>57</v>
      </c>
      <c r="BY15" s="122"/>
      <c r="BZ15" s="122"/>
      <c r="CA15" s="122"/>
      <c r="CB15" s="122"/>
      <c r="CC15" s="122"/>
      <c r="CD15" s="122"/>
      <c r="CE15" s="123"/>
      <c r="CF15" s="124" t="s">
        <v>54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6"/>
      <c r="CS15" s="124" t="s">
        <v>102</v>
      </c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6"/>
      <c r="DF15" s="127">
        <f>'мб осн'!DF15+внеб!DF15+'мб озд'!DF15:DR15</f>
        <v>0</v>
      </c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27">
        <f>'мб осн'!DS15+внеб!DS15+'мб озд'!DS15:EE15</f>
        <v>0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>
        <f>'мб осн'!EF15+внеб!EF15+'мб озд'!EF15:ER15</f>
        <v>0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30"/>
    </row>
    <row r="16" spans="1:161" ht="21.75" customHeight="1">
      <c r="A16" s="154" t="s">
        <v>272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6"/>
      <c r="BX16" s="121" t="s">
        <v>273</v>
      </c>
      <c r="BY16" s="122"/>
      <c r="BZ16" s="122"/>
      <c r="CA16" s="122"/>
      <c r="CB16" s="122"/>
      <c r="CC16" s="122"/>
      <c r="CD16" s="122"/>
      <c r="CE16" s="123"/>
      <c r="CF16" s="124" t="s">
        <v>54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124" t="s">
        <v>102</v>
      </c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6"/>
      <c r="DF16" s="127">
        <f>'мб осн'!DF16+внеб!DF16+'мб озд'!DF16:DR16</f>
        <v>3116120</v>
      </c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9"/>
      <c r="DS16" s="127">
        <f>'мб осн'!DS16+внеб!DS16+'мб озд'!DS16:EE16</f>
        <v>3116120</v>
      </c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9"/>
      <c r="EF16" s="127">
        <f>'мб осн'!EF16+внеб!EF16+'мб озд'!EF16:ER16</f>
        <v>3116120</v>
      </c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9"/>
      <c r="ES16" s="127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30"/>
    </row>
    <row r="17" spans="1:161" ht="20.25" customHeight="1">
      <c r="A17" s="154" t="s">
        <v>59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121" t="s">
        <v>60</v>
      </c>
      <c r="BY17" s="122"/>
      <c r="BZ17" s="122"/>
      <c r="CA17" s="122"/>
      <c r="CB17" s="122"/>
      <c r="CC17" s="122"/>
      <c r="CD17" s="122"/>
      <c r="CE17" s="123"/>
      <c r="CF17" s="124" t="s">
        <v>61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6"/>
      <c r="CS17" s="124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6"/>
      <c r="DF17" s="127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9"/>
      <c r="DS17" s="127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30"/>
    </row>
    <row r="18" spans="1:161" ht="10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 t="s">
        <v>62</v>
      </c>
      <c r="BY18" s="133"/>
      <c r="BZ18" s="133"/>
      <c r="CA18" s="133"/>
      <c r="CB18" s="133"/>
      <c r="CC18" s="133"/>
      <c r="CD18" s="133"/>
      <c r="CE18" s="134"/>
      <c r="CF18" s="138" t="s">
        <v>61</v>
      </c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0"/>
      <c r="CS18" s="138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40"/>
      <c r="DF18" s="144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50"/>
    </row>
    <row r="19" spans="1:161" ht="10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3"/>
      <c r="BX19" s="168"/>
      <c r="BY19" s="169"/>
      <c r="BZ19" s="169"/>
      <c r="CA19" s="169"/>
      <c r="CB19" s="169"/>
      <c r="CC19" s="169"/>
      <c r="CD19" s="169"/>
      <c r="CE19" s="170"/>
      <c r="CF19" s="171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3"/>
      <c r="CS19" s="171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3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6"/>
      <c r="DS19" s="174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7"/>
    </row>
    <row r="20" spans="1:161" ht="10.5" customHeight="1">
      <c r="A20" s="154" t="s">
        <v>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6"/>
      <c r="BX20" s="121" t="s">
        <v>64</v>
      </c>
      <c r="BY20" s="122"/>
      <c r="BZ20" s="122"/>
      <c r="CA20" s="122"/>
      <c r="CB20" s="122"/>
      <c r="CC20" s="122"/>
      <c r="CD20" s="122"/>
      <c r="CE20" s="123"/>
      <c r="CF20" s="124" t="s">
        <v>65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6"/>
      <c r="CS20" s="124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6"/>
      <c r="DF20" s="127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9"/>
      <c r="DS20" s="127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9"/>
      <c r="EF20" s="127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9"/>
      <c r="ES20" s="127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30"/>
    </row>
    <row r="21" spans="1:161" ht="10.5" customHeight="1">
      <c r="A21" s="178" t="s">
        <v>50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32"/>
      <c r="BY21" s="133"/>
      <c r="BZ21" s="133"/>
      <c r="CA21" s="133"/>
      <c r="CB21" s="133"/>
      <c r="CC21" s="133"/>
      <c r="CD21" s="133"/>
      <c r="CE21" s="134"/>
      <c r="CF21" s="138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40"/>
      <c r="CS21" s="138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40"/>
      <c r="DF21" s="144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6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6"/>
      <c r="EF21" s="144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6"/>
      <c r="ES21" s="144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50"/>
    </row>
    <row r="22" spans="1:161" ht="10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/>
      <c r="BX22" s="168"/>
      <c r="BY22" s="169"/>
      <c r="BZ22" s="169"/>
      <c r="CA22" s="169"/>
      <c r="CB22" s="169"/>
      <c r="CC22" s="169"/>
      <c r="CD22" s="169"/>
      <c r="CE22" s="170"/>
      <c r="CF22" s="171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3"/>
      <c r="CS22" s="171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F22" s="174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6"/>
      <c r="DS22" s="174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7"/>
    </row>
    <row r="23" spans="1:161" ht="10.5" customHeight="1">
      <c r="A23" s="154" t="s">
        <v>66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6"/>
      <c r="BX23" s="121" t="s">
        <v>67</v>
      </c>
      <c r="BY23" s="122"/>
      <c r="BZ23" s="122"/>
      <c r="CA23" s="122"/>
      <c r="CB23" s="122"/>
      <c r="CC23" s="122"/>
      <c r="CD23" s="122"/>
      <c r="CE23" s="123"/>
      <c r="CF23" s="124" t="s">
        <v>68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6"/>
      <c r="CS23" s="124" t="s">
        <v>274</v>
      </c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6"/>
      <c r="DF23" s="127">
        <f>DF24+DF26+DF27</f>
        <v>0</v>
      </c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9"/>
      <c r="DS23" s="127">
        <f>DS24+DS26+DS27</f>
        <v>0</v>
      </c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9"/>
      <c r="EF23" s="127">
        <f>EF24+EF26+EF27</f>
        <v>0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127">
        <f>ES24+ES26+ES27</f>
        <v>0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:161" ht="10.5" customHeight="1">
      <c r="A24" s="178" t="s">
        <v>50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32" t="s">
        <v>70</v>
      </c>
      <c r="BY24" s="133"/>
      <c r="BZ24" s="133"/>
      <c r="CA24" s="133"/>
      <c r="CB24" s="133"/>
      <c r="CC24" s="133"/>
      <c r="CD24" s="133"/>
      <c r="CE24" s="134"/>
      <c r="CF24" s="138" t="s">
        <v>68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38" t="s">
        <v>274</v>
      </c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40"/>
      <c r="DF24" s="144">
        <f>'мб осн'!DF24+внеб!DF24+кб!DF24</f>
        <v>0</v>
      </c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6"/>
      <c r="DS24" s="144">
        <f>'мб осн'!DS24+внеб!DS24</f>
        <v>0</v>
      </c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>
        <f>'мб осн'!EF24+внеб!EF24</f>
        <v>0</v>
      </c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50"/>
    </row>
    <row r="25" spans="1:161" ht="10.5" customHeight="1">
      <c r="A25" s="179" t="s">
        <v>69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68"/>
      <c r="BY25" s="169"/>
      <c r="BZ25" s="169"/>
      <c r="CA25" s="169"/>
      <c r="CB25" s="169"/>
      <c r="CC25" s="169"/>
      <c r="CD25" s="169"/>
      <c r="CE25" s="170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3"/>
      <c r="CS25" s="171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3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6"/>
      <c r="DS25" s="174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6"/>
      <c r="EF25" s="174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6"/>
      <c r="ES25" s="174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7"/>
    </row>
    <row r="26" spans="1:161" ht="10.5" customHeight="1">
      <c r="A26" s="181" t="s">
        <v>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121" t="s">
        <v>72</v>
      </c>
      <c r="BY26" s="122"/>
      <c r="BZ26" s="122"/>
      <c r="CA26" s="122"/>
      <c r="CB26" s="122"/>
      <c r="CC26" s="122"/>
      <c r="CD26" s="122"/>
      <c r="CE26" s="123"/>
      <c r="CF26" s="124" t="s">
        <v>68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6"/>
      <c r="CS26" s="124" t="s">
        <v>275</v>
      </c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6"/>
      <c r="DF26" s="127">
        <f>'мб осн'!DF26+внеб!DF26</f>
        <v>0</v>
      </c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9"/>
      <c r="DS26" s="127">
        <f>'мб осн'!DS26+внеб!DS26</f>
        <v>0</v>
      </c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9"/>
      <c r="EF26" s="127">
        <f>'мб осн'!EF26+внеб!EF26</f>
        <v>0</v>
      </c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9"/>
      <c r="ES26" s="127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30"/>
    </row>
    <row r="27" spans="1:161" ht="10.5" customHeight="1">
      <c r="A27" s="181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80"/>
      <c r="BX27" s="121"/>
      <c r="BY27" s="122"/>
      <c r="BZ27" s="122"/>
      <c r="CA27" s="122"/>
      <c r="CB27" s="122"/>
      <c r="CC27" s="122"/>
      <c r="CD27" s="122"/>
      <c r="CE27" s="123"/>
      <c r="CF27" s="124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/>
      <c r="CS27" s="124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6"/>
      <c r="DF27" s="127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9"/>
      <c r="DS27" s="127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9"/>
      <c r="EF27" s="127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9"/>
      <c r="ES27" s="127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30"/>
    </row>
    <row r="28" spans="1:161" ht="10.5" customHeight="1">
      <c r="A28" s="154" t="s">
        <v>73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21" t="s">
        <v>74</v>
      </c>
      <c r="BY28" s="122"/>
      <c r="BZ28" s="122"/>
      <c r="CA28" s="122"/>
      <c r="CB28" s="122"/>
      <c r="CC28" s="122"/>
      <c r="CD28" s="122"/>
      <c r="CE28" s="123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27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9"/>
      <c r="DS28" s="127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/>
      <c r="EF28" s="127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9"/>
      <c r="ES28" s="127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30"/>
    </row>
    <row r="29" spans="1:161" ht="10.5" customHeight="1">
      <c r="A29" s="178" t="s">
        <v>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32"/>
      <c r="BY29" s="133"/>
      <c r="BZ29" s="133"/>
      <c r="CA29" s="133"/>
      <c r="CB29" s="133"/>
      <c r="CC29" s="133"/>
      <c r="CD29" s="133"/>
      <c r="CE29" s="134"/>
      <c r="CF29" s="138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40"/>
      <c r="CS29" s="138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40"/>
      <c r="DF29" s="144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6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6"/>
      <c r="EF29" s="144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6"/>
      <c r="ES29" s="144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50"/>
    </row>
    <row r="30" spans="1:161" ht="10.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80"/>
      <c r="BX30" s="168"/>
      <c r="BY30" s="169"/>
      <c r="BZ30" s="169"/>
      <c r="CA30" s="169"/>
      <c r="CB30" s="169"/>
      <c r="CC30" s="169"/>
      <c r="CD30" s="169"/>
      <c r="CE30" s="170"/>
      <c r="CF30" s="171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3"/>
      <c r="CS30" s="171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3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6"/>
      <c r="DS30" s="174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6"/>
      <c r="EF30" s="174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6"/>
      <c r="ES30" s="174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7"/>
    </row>
    <row r="31" spans="1:161" ht="10.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/>
      <c r="BX31" s="121"/>
      <c r="BY31" s="122"/>
      <c r="BZ31" s="122"/>
      <c r="CA31" s="122"/>
      <c r="CB31" s="122"/>
      <c r="CC31" s="122"/>
      <c r="CD31" s="122"/>
      <c r="CE31" s="123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6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30"/>
    </row>
    <row r="32" spans="1:161" ht="12.75" customHeight="1">
      <c r="A32" s="154" t="s">
        <v>75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6"/>
      <c r="BX32" s="121" t="s">
        <v>76</v>
      </c>
      <c r="BY32" s="122"/>
      <c r="BZ32" s="122"/>
      <c r="CA32" s="122"/>
      <c r="CB32" s="122"/>
      <c r="CC32" s="122"/>
      <c r="CD32" s="122"/>
      <c r="CE32" s="123"/>
      <c r="CF32" s="124" t="s">
        <v>42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6"/>
      <c r="CS32" s="124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6"/>
      <c r="DF32" s="127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9"/>
      <c r="EF32" s="127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30"/>
    </row>
    <row r="33" spans="1:161" ht="25.5" customHeight="1">
      <c r="A33" s="166" t="s">
        <v>77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21" t="s">
        <v>78</v>
      </c>
      <c r="BY33" s="122"/>
      <c r="BZ33" s="122"/>
      <c r="CA33" s="122"/>
      <c r="CB33" s="122"/>
      <c r="CC33" s="122"/>
      <c r="CD33" s="122"/>
      <c r="CE33" s="123"/>
      <c r="CF33" s="124" t="s">
        <v>79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4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27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9"/>
      <c r="DS33" s="127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27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9"/>
      <c r="ES33" s="127" t="s">
        <v>42</v>
      </c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30"/>
    </row>
    <row r="34" spans="1:161" ht="21.75" customHeight="1">
      <c r="A34" s="108" t="s">
        <v>80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82" t="s">
        <v>81</v>
      </c>
      <c r="BY34" s="183"/>
      <c r="BZ34" s="183"/>
      <c r="CA34" s="183"/>
      <c r="CB34" s="183"/>
      <c r="CC34" s="183"/>
      <c r="CD34" s="183"/>
      <c r="CE34" s="184"/>
      <c r="CF34" s="185" t="s">
        <v>42</v>
      </c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4"/>
      <c r="CS34" s="186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8"/>
      <c r="DF34" s="116">
        <f>DF35+DF52+DF57+DF65+DF68+DF89+DF43</f>
        <v>18434243.65</v>
      </c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90"/>
      <c r="DS34" s="116">
        <f>DS35+DS52+DS57+DS65+DS68+DS89+DS43</f>
        <v>17914373.39</v>
      </c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90"/>
      <c r="EF34" s="116">
        <f>EF35+EF52+EF57+EF65+EF68+EF89+EF43</f>
        <v>17914373.39</v>
      </c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90"/>
      <c r="ES34" s="191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3"/>
    </row>
    <row r="35" spans="1:161" ht="22.5" customHeight="1">
      <c r="A35" s="194" t="s">
        <v>82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48" t="s">
        <v>83</v>
      </c>
      <c r="BY35" s="49"/>
      <c r="BZ35" s="49"/>
      <c r="CA35" s="49"/>
      <c r="CB35" s="49"/>
      <c r="CC35" s="49"/>
      <c r="CD35" s="49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DF36+DF38+DF40+DF41+DF37+DF39</f>
        <v>10187811.05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DS36+DS38+DS40+DS41+DS37</f>
        <v>10122811.05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EF36+EF38+EF40+EF41+EF37</f>
        <v>10122811.05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48" t="s">
        <v>85</v>
      </c>
      <c r="BY36" s="49"/>
      <c r="BZ36" s="49"/>
      <c r="CA36" s="49"/>
      <c r="CB36" s="49"/>
      <c r="CC36" s="49"/>
      <c r="CD36" s="49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'мб осн'!DF36+внеб!DF36+'мб озд'!DF36:DR36+кб!DF36</f>
        <v>10107190.83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f>'мб осн'!DS36+внеб!DS36+'мб озд'!DS36:EE36+кб!DS36</f>
        <v>10042190.83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f>'мб осн'!EF36+внеб!EF36+'мб озд'!EF36:ER36+кб!EF36</f>
        <v>10042190.83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69" t="s">
        <v>338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48" t="s">
        <v>339</v>
      </c>
      <c r="BY37" s="49"/>
      <c r="BZ37" s="49"/>
      <c r="CA37" s="49"/>
      <c r="CB37" s="49"/>
      <c r="CC37" s="49"/>
      <c r="CD37" s="49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>
        <f>'мб осн'!DF37+внеб!DF37+'мб озд'!DF37:DR37+кб!DF37</f>
        <v>40620.22</v>
      </c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>
        <f>'мб осн'!DS37+внеб!DS37+'мб озд'!DS37:EE37+кб!DS37</f>
        <v>40620.22</v>
      </c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>
        <f>'мб осн'!EF37+внеб!EF37+'мб озд'!EF37:ER37+кб!EF37</f>
        <v>40620.22</v>
      </c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198" t="s">
        <v>87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200"/>
      <c r="BX38" s="48" t="s">
        <v>88</v>
      </c>
      <c r="BY38" s="49"/>
      <c r="BZ38" s="49"/>
      <c r="CA38" s="49"/>
      <c r="CB38" s="49"/>
      <c r="CC38" s="49"/>
      <c r="CD38" s="49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>
        <f>'мб осн'!DF38+внеб!DF38+'мб озд'!DF38:DR38</f>
        <v>10000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>
        <f>'мб осн'!DS38+внеб!DS38+'мб озд'!DS38:EE38</f>
        <v>10000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>
        <f>'мб осн'!EF38+внеб!EF38+'мб озд'!EF38:ER38</f>
        <v>10000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198" t="s">
        <v>87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200"/>
      <c r="BX39" s="48" t="s">
        <v>278</v>
      </c>
      <c r="BY39" s="49"/>
      <c r="BZ39" s="49"/>
      <c r="CA39" s="49"/>
      <c r="CB39" s="49"/>
      <c r="CC39" s="49"/>
      <c r="CD39" s="49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>
        <f>'мб осн'!DF39:DR39</f>
        <v>0</v>
      </c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196" t="s">
        <v>289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201"/>
      <c r="BX40" s="48" t="s">
        <v>278</v>
      </c>
      <c r="BY40" s="49"/>
      <c r="BZ40" s="49"/>
      <c r="CA40" s="49"/>
      <c r="CB40" s="49"/>
      <c r="CC40" s="49"/>
      <c r="CD40" s="49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f>'мб осн'!DF40+внеб!DF39+'мб озд'!DF39:DR39</f>
        <v>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f>'мб осн'!DS40+внеб!DS39+'мб озд'!DS39:EE39</f>
        <v>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f>'мб осн'!EF40+внеб!EF39+'мб озд'!EF39:ER39</f>
        <v>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10.5" customHeight="1">
      <c r="A41" s="69" t="s">
        <v>338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48" t="s">
        <v>290</v>
      </c>
      <c r="BY41" s="49"/>
      <c r="BZ41" s="49"/>
      <c r="CA41" s="49"/>
      <c r="CB41" s="49"/>
      <c r="CC41" s="49"/>
      <c r="CD41" s="49"/>
      <c r="CE41" s="71"/>
      <c r="CF41" s="72" t="s">
        <v>89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291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>
        <f>'мб осн'!DF41+внеб!DF40+'мб озд'!DF40:DR40</f>
        <v>30000</v>
      </c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>
        <f>'мб осн'!DS41+внеб!DS40+'мб озд'!DS40:EE40</f>
        <v>30000</v>
      </c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>
        <f>'мб осн'!EF41+внеб!EF40+'мб озд'!EF40:ER40</f>
        <v>30000</v>
      </c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196" t="s">
        <v>90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48" t="s">
        <v>91</v>
      </c>
      <c r="BY42" s="49"/>
      <c r="BZ42" s="49"/>
      <c r="CA42" s="49"/>
      <c r="CB42" s="49"/>
      <c r="CC42" s="49"/>
      <c r="CD42" s="49"/>
      <c r="CE42" s="71"/>
      <c r="CF42" s="72" t="s">
        <v>92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196" t="s">
        <v>93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48" t="s">
        <v>94</v>
      </c>
      <c r="BY43" s="49"/>
      <c r="BZ43" s="49"/>
      <c r="CA43" s="49"/>
      <c r="CB43" s="49"/>
      <c r="CC43" s="49"/>
      <c r="CD43" s="49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DF44+DF45</f>
        <v>3065279.47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f>DS44+DS45</f>
        <v>3045150.23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EF44+EF45</f>
        <v>3045150.23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22.5" customHeight="1">
      <c r="A44" s="202" t="s">
        <v>96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48" t="s">
        <v>97</v>
      </c>
      <c r="BY44" s="49"/>
      <c r="BZ44" s="49"/>
      <c r="CA44" s="49"/>
      <c r="CB44" s="49"/>
      <c r="CC44" s="49"/>
      <c r="CD44" s="49"/>
      <c r="CE44" s="71"/>
      <c r="CF44" s="72" t="s">
        <v>95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279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63">
        <f>'мб осн'!DF44+внеб!DF43+'мб озд'!DF43:DR43+кб!DF44</f>
        <v>3065279.47</v>
      </c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5"/>
      <c r="DS44" s="63">
        <f>'мб осн'!DS44+внеб!DS43+'мб озд'!DS43:EE43+кб!DS44</f>
        <v>3045150.23</v>
      </c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5"/>
      <c r="EF44" s="63">
        <f>'мб осн'!EF44+внеб!EF43+'мб озд'!EF43:ER43+кб!EF44</f>
        <v>3045150.23</v>
      </c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5"/>
      <c r="ES44" s="66" t="s">
        <v>42</v>
      </c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ht="10.5" customHeight="1" thickBot="1">
      <c r="A45" s="204" t="s">
        <v>98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6"/>
      <c r="BX45" s="41" t="s">
        <v>99</v>
      </c>
      <c r="BY45" s="42"/>
      <c r="BZ45" s="42"/>
      <c r="CA45" s="42"/>
      <c r="CB45" s="42"/>
      <c r="CC45" s="42"/>
      <c r="CD45" s="42"/>
      <c r="CE45" s="207"/>
      <c r="CF45" s="208" t="s">
        <v>95</v>
      </c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10"/>
      <c r="CS45" s="208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10"/>
      <c r="DF45" s="211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3"/>
      <c r="DS45" s="211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3"/>
      <c r="EF45" s="211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3"/>
      <c r="ES45" s="214" t="s">
        <v>42</v>
      </c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6"/>
    </row>
    <row r="46" spans="1:161" ht="10.5" customHeight="1">
      <c r="A46" s="198" t="s">
        <v>100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200"/>
      <c r="BX46" s="48" t="s">
        <v>101</v>
      </c>
      <c r="BY46" s="49"/>
      <c r="BZ46" s="49"/>
      <c r="CA46" s="49"/>
      <c r="CB46" s="49"/>
      <c r="CC46" s="49"/>
      <c r="CD46" s="49"/>
      <c r="CE46" s="71"/>
      <c r="CF46" s="72" t="s">
        <v>102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10.5" customHeight="1">
      <c r="A47" s="196" t="s">
        <v>103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48" t="s">
        <v>104</v>
      </c>
      <c r="BY47" s="49"/>
      <c r="BZ47" s="49"/>
      <c r="CA47" s="49"/>
      <c r="CB47" s="49"/>
      <c r="CC47" s="49"/>
      <c r="CD47" s="49"/>
      <c r="CE47" s="71"/>
      <c r="CF47" s="72" t="s">
        <v>105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" customHeight="1">
      <c r="A48" s="196" t="s">
        <v>106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48" t="s">
        <v>107</v>
      </c>
      <c r="BY48" s="49"/>
      <c r="BZ48" s="49"/>
      <c r="CA48" s="49"/>
      <c r="CB48" s="49"/>
      <c r="CC48" s="49"/>
      <c r="CD48" s="49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21.75" customHeight="1">
      <c r="A49" s="202" t="s">
        <v>109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8" t="s">
        <v>110</v>
      </c>
      <c r="BY49" s="49"/>
      <c r="BZ49" s="49"/>
      <c r="CA49" s="49"/>
      <c r="CB49" s="49"/>
      <c r="CC49" s="49"/>
      <c r="CD49" s="49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202" t="s">
        <v>111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48" t="s">
        <v>112</v>
      </c>
      <c r="BY50" s="49"/>
      <c r="BZ50" s="49"/>
      <c r="CA50" s="49"/>
      <c r="CB50" s="49"/>
      <c r="CC50" s="49"/>
      <c r="CD50" s="49"/>
      <c r="CE50" s="71"/>
      <c r="CF50" s="72" t="s">
        <v>108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10.5" customHeight="1">
      <c r="A51" s="217" t="s">
        <v>113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48" t="s">
        <v>114</v>
      </c>
      <c r="BY51" s="49"/>
      <c r="BZ51" s="49"/>
      <c r="CA51" s="49"/>
      <c r="CB51" s="49"/>
      <c r="CC51" s="49"/>
      <c r="CD51" s="49"/>
      <c r="CE51" s="71"/>
      <c r="CF51" s="72" t="s">
        <v>115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21.75" customHeight="1">
      <c r="A52" s="196" t="s">
        <v>116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48" t="s">
        <v>117</v>
      </c>
      <c r="BY52" s="49"/>
      <c r="BZ52" s="49"/>
      <c r="CA52" s="49"/>
      <c r="CB52" s="49"/>
      <c r="CC52" s="49"/>
      <c r="CD52" s="49"/>
      <c r="CE52" s="71"/>
      <c r="CF52" s="72" t="s">
        <v>118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>
        <f>DF53</f>
        <v>20000</v>
      </c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>
        <f>DS53</f>
        <v>20000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EF53</f>
        <v>20000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33.75" customHeight="1">
      <c r="A53" s="202" t="s">
        <v>119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48" t="s">
        <v>120</v>
      </c>
      <c r="BY53" s="49"/>
      <c r="BZ53" s="49"/>
      <c r="CA53" s="49"/>
      <c r="CB53" s="49"/>
      <c r="CC53" s="49"/>
      <c r="CD53" s="49"/>
      <c r="CE53" s="71"/>
      <c r="CF53" s="72" t="s">
        <v>121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366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>
        <f>'мб осн'!DF53+внеб!DF52+кб!DF53</f>
        <v>20000</v>
      </c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>
        <f>'мб осн'!DS53+внеб!DS52</f>
        <v>20000</v>
      </c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>
        <f>'мб осн'!EF53+внеб!EF52</f>
        <v>20000</v>
      </c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21.75" customHeight="1">
      <c r="A54" s="196" t="s">
        <v>122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48" t="s">
        <v>123</v>
      </c>
      <c r="BY54" s="49"/>
      <c r="BZ54" s="49"/>
      <c r="CA54" s="49"/>
      <c r="CB54" s="49"/>
      <c r="CC54" s="49"/>
      <c r="CD54" s="49"/>
      <c r="CE54" s="71"/>
      <c r="CF54" s="72" t="s">
        <v>124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33.75" customHeight="1">
      <c r="A55" s="196" t="s">
        <v>125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48" t="s">
        <v>126</v>
      </c>
      <c r="BY55" s="49"/>
      <c r="BZ55" s="49"/>
      <c r="CA55" s="49"/>
      <c r="CB55" s="49"/>
      <c r="CC55" s="49"/>
      <c r="CD55" s="49"/>
      <c r="CE55" s="71"/>
      <c r="CF55" s="72" t="s">
        <v>127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10.5" customHeight="1">
      <c r="A56" s="196" t="s">
        <v>128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48" t="s">
        <v>129</v>
      </c>
      <c r="BY56" s="49"/>
      <c r="BZ56" s="49"/>
      <c r="CA56" s="49"/>
      <c r="CB56" s="49"/>
      <c r="CC56" s="49"/>
      <c r="CD56" s="49"/>
      <c r="CE56" s="71"/>
      <c r="CF56" s="72" t="s">
        <v>130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" customHeight="1">
      <c r="A57" s="217" t="s">
        <v>131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48" t="s">
        <v>132</v>
      </c>
      <c r="BY57" s="49"/>
      <c r="BZ57" s="49"/>
      <c r="CA57" s="49"/>
      <c r="CB57" s="49"/>
      <c r="CC57" s="49"/>
      <c r="CD57" s="49"/>
      <c r="CE57" s="71"/>
      <c r="CF57" s="72" t="s">
        <v>133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>
        <f>DF58+DF59+DF60</f>
        <v>191194.7</v>
      </c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>
        <f>DS58+DS59+DS60</f>
        <v>191194.7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EF58+EF59+EF60</f>
        <v>191194.7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196" t="s">
        <v>134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48" t="s">
        <v>135</v>
      </c>
      <c r="BY58" s="49"/>
      <c r="BZ58" s="49"/>
      <c r="CA58" s="49"/>
      <c r="CB58" s="49"/>
      <c r="CC58" s="49"/>
      <c r="CD58" s="49"/>
      <c r="CE58" s="71"/>
      <c r="CF58" s="72" t="s">
        <v>136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f>'мб осн'!DF58+внеб!DF57+'мб озд'!DF57:DR57</f>
        <v>181194.7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f>'мб осн'!DS58+внеб!DS57+'мб озд'!DS57:EE57</f>
        <v>181194.7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f>'мб осн'!EF58+внеб!EF57+'мб озд'!EF57:ER57</f>
        <v>181194.7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21.75" customHeight="1">
      <c r="A59" s="196" t="s">
        <v>137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48" t="s">
        <v>138</v>
      </c>
      <c r="BY59" s="49"/>
      <c r="BZ59" s="49"/>
      <c r="CA59" s="49"/>
      <c r="CB59" s="49"/>
      <c r="CC59" s="49"/>
      <c r="CD59" s="49"/>
      <c r="CE59" s="71"/>
      <c r="CF59" s="72" t="s">
        <v>139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>
        <f>'мб осн'!DF59+внеб!DF58+'мб озд'!DF58:DR58</f>
        <v>10000</v>
      </c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>
        <f>'мб осн'!DS59+внеб!DS58+'мб озд'!DS58:EE58</f>
        <v>10000</v>
      </c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>
        <f>'мб осн'!EF59+внеб!EF58+'мб озд'!EF58:ER58</f>
        <v>10000</v>
      </c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8.75" customHeight="1">
      <c r="A60" s="196" t="s">
        <v>140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48" t="s">
        <v>141</v>
      </c>
      <c r="BY60" s="49"/>
      <c r="BZ60" s="49"/>
      <c r="CA60" s="49"/>
      <c r="CB60" s="49"/>
      <c r="CC60" s="49"/>
      <c r="CD60" s="49"/>
      <c r="CE60" s="71"/>
      <c r="CF60" s="72" t="s">
        <v>142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 t="s">
        <v>354</v>
      </c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>
        <f>'мб осн'!DS60+внеб!DS59+'мб озд'!DS59:EE59</f>
        <v>0</v>
      </c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>
        <f>'мб осн'!EF60+внеб!EF59+'мб озд'!EF59:ER59</f>
        <v>0</v>
      </c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10.5" customHeight="1">
      <c r="A61" s="217" t="s">
        <v>143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48" t="s">
        <v>144</v>
      </c>
      <c r="BY61" s="49"/>
      <c r="BZ61" s="49"/>
      <c r="CA61" s="49"/>
      <c r="CB61" s="49"/>
      <c r="CC61" s="49"/>
      <c r="CD61" s="49"/>
      <c r="CE61" s="71"/>
      <c r="CF61" s="72" t="s">
        <v>42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21.75" customHeight="1">
      <c r="A62" s="196" t="s">
        <v>145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48" t="s">
        <v>146</v>
      </c>
      <c r="BY62" s="49"/>
      <c r="BZ62" s="49"/>
      <c r="CA62" s="49"/>
      <c r="CB62" s="49"/>
      <c r="CC62" s="49"/>
      <c r="CD62" s="49"/>
      <c r="CE62" s="71"/>
      <c r="CF62" s="72" t="s">
        <v>147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10.5" customHeight="1">
      <c r="A63" s="196" t="s">
        <v>148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48" t="s">
        <v>149</v>
      </c>
      <c r="BY63" s="49"/>
      <c r="BZ63" s="49"/>
      <c r="CA63" s="49"/>
      <c r="CB63" s="49"/>
      <c r="CC63" s="49"/>
      <c r="CD63" s="49"/>
      <c r="CE63" s="71"/>
      <c r="CF63" s="72" t="s">
        <v>150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21.75" customHeight="1">
      <c r="A64" s="196" t="s">
        <v>151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48" t="s">
        <v>152</v>
      </c>
      <c r="BY64" s="49"/>
      <c r="BZ64" s="49"/>
      <c r="CA64" s="49"/>
      <c r="CB64" s="49"/>
      <c r="CC64" s="49"/>
      <c r="CD64" s="49"/>
      <c r="CE64" s="71"/>
      <c r="CF64" s="72" t="s">
        <v>153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19.5" customHeight="1">
      <c r="A65" s="217" t="s">
        <v>154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48" t="s">
        <v>155</v>
      </c>
      <c r="BY65" s="49"/>
      <c r="BZ65" s="49"/>
      <c r="CA65" s="49"/>
      <c r="CB65" s="49"/>
      <c r="CC65" s="49"/>
      <c r="CD65" s="49"/>
      <c r="CE65" s="71"/>
      <c r="CF65" s="72" t="s">
        <v>42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>
        <f>DF66+DF67</f>
        <v>6000</v>
      </c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>
        <f>DS66+DS67</f>
        <v>6000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EF66+EF67</f>
        <v>6000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21.75" customHeight="1">
      <c r="A66" s="196" t="s">
        <v>156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48" t="s">
        <v>157</v>
      </c>
      <c r="BY66" s="49"/>
      <c r="BZ66" s="49"/>
      <c r="CA66" s="49"/>
      <c r="CB66" s="49"/>
      <c r="CC66" s="49"/>
      <c r="CD66" s="49"/>
      <c r="CE66" s="71"/>
      <c r="CF66" s="72" t="s">
        <v>158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282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f>'мб осн'!DF66+внеб!DF65</f>
        <v>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f>'мб осн'!DS66+внеб!DS65</f>
        <v>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'мб осн'!EF66+внеб!EF65</f>
        <v>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 t="s">
        <v>42</v>
      </c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196" t="s">
        <v>156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48" t="s">
        <v>353</v>
      </c>
      <c r="BY67" s="49"/>
      <c r="BZ67" s="49"/>
      <c r="CA67" s="49"/>
      <c r="CB67" s="49"/>
      <c r="CC67" s="49"/>
      <c r="CD67" s="49"/>
      <c r="CE67" s="71"/>
      <c r="CF67" s="72" t="s">
        <v>142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282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>
        <f>'мб осн'!DF67+внеб!DF66</f>
        <v>6000</v>
      </c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>
        <f>'мб осн'!DS67+внеб!DS66</f>
        <v>6000</v>
      </c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>
        <f>'мб осн'!EF67+внеб!EF66</f>
        <v>6000</v>
      </c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 t="s">
        <v>42</v>
      </c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2.75" customHeight="1">
      <c r="A68" s="217" t="s">
        <v>159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48" t="s">
        <v>160</v>
      </c>
      <c r="BY68" s="49"/>
      <c r="BZ68" s="49"/>
      <c r="CA68" s="49"/>
      <c r="CB68" s="49"/>
      <c r="CC68" s="49"/>
      <c r="CD68" s="49"/>
      <c r="CE68" s="71"/>
      <c r="CF68" s="72" t="s">
        <v>42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63">
        <f>DF69+DF70+DF71+DF72+DF88</f>
        <v>4963958.43</v>
      </c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3">
        <f>DS69+DS70+DS71+DS72+DS88</f>
        <v>4529217.41</v>
      </c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>
        <f>EF69+EF70+EF71+EF72+EF88</f>
        <v>4529217.41</v>
      </c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21.75" customHeight="1">
      <c r="A69" s="196" t="s">
        <v>161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48" t="s">
        <v>162</v>
      </c>
      <c r="BY69" s="49"/>
      <c r="BZ69" s="49"/>
      <c r="CA69" s="49"/>
      <c r="CB69" s="49"/>
      <c r="CC69" s="49"/>
      <c r="CD69" s="49"/>
      <c r="CE69" s="71"/>
      <c r="CF69" s="72" t="s">
        <v>163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4"/>
      <c r="DF69" s="63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5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8"/>
    </row>
    <row r="70" spans="1:161" ht="26.25" customHeight="1" thickBot="1">
      <c r="A70" s="196" t="s">
        <v>164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219" t="s">
        <v>165</v>
      </c>
      <c r="BY70" s="220"/>
      <c r="BZ70" s="220"/>
      <c r="CA70" s="220"/>
      <c r="CB70" s="220"/>
      <c r="CC70" s="220"/>
      <c r="CD70" s="220"/>
      <c r="CE70" s="221"/>
      <c r="CF70" s="222" t="s">
        <v>166</v>
      </c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4"/>
      <c r="CS70" s="222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4"/>
      <c r="DF70" s="225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7"/>
      <c r="DS70" s="225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7"/>
      <c r="EF70" s="225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7"/>
      <c r="ES70" s="51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228"/>
    </row>
    <row r="71" spans="1:161" ht="21.75" customHeight="1">
      <c r="A71" s="196" t="s">
        <v>167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59" t="s">
        <v>168</v>
      </c>
      <c r="BY71" s="60"/>
      <c r="BZ71" s="60"/>
      <c r="CA71" s="60"/>
      <c r="CB71" s="60"/>
      <c r="CC71" s="60"/>
      <c r="CD71" s="60"/>
      <c r="CE71" s="100"/>
      <c r="CF71" s="101" t="s">
        <v>169</v>
      </c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3"/>
      <c r="CS71" s="101" t="s">
        <v>283</v>
      </c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3"/>
      <c r="DF71" s="229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1"/>
      <c r="DS71" s="229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1"/>
      <c r="EF71" s="229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1"/>
      <c r="ES71" s="232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4"/>
    </row>
    <row r="72" spans="1:161" ht="11.25" customHeight="1">
      <c r="A72" s="198" t="s">
        <v>170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200"/>
      <c r="BX72" s="235" t="s">
        <v>171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241">
        <f>DF74+DF75+DF76+DF77+DF78+DF80+DF81+DF82+DF83+DF84+DF85+DF86+DF87+DF79</f>
        <v>4027116.48</v>
      </c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3"/>
      <c r="DS72" s="241">
        <f>DS74+DS75+DS76+DS77+DS78+DS80+DS81+DS82+DS83+DS84+DS85+DS86+DS87+DS79</f>
        <v>3592375.46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f>EF74+EF75+EF76+EF77+EF78+EF80+EF81+EF82+EF83+EF84+EF85+EF86+EF87+EF79</f>
        <v>3592375.46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>
        <f>ES74+ES75+ES76+ES77+ES78+ES80+ES81+ES82+ES83+ES84+ES85+ES86+ES87</f>
        <v>0</v>
      </c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44" t="s">
        <v>173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35"/>
      <c r="BY73" s="236"/>
      <c r="BZ73" s="236"/>
      <c r="CA73" s="236"/>
      <c r="CB73" s="236"/>
      <c r="CC73" s="236"/>
      <c r="CD73" s="236"/>
      <c r="CE73" s="237"/>
      <c r="CF73" s="238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238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40"/>
      <c r="DS73" s="238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40"/>
      <c r="EF73" s="238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40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313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293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241">
        <f>'мб осн'!DF74+внеб!DF73+'мб озд'!DF72:DR72</f>
        <v>225753.31</v>
      </c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3"/>
      <c r="DS74" s="241">
        <f>'мб осн'!DS74+внеб!DS73+'мб озд'!DS72:EE72</f>
        <v>225753.31</v>
      </c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>
        <f>'мб осн'!EF74+внеб!EF73+'мб озд'!EF72:ER72</f>
        <v>225753.31</v>
      </c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38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40"/>
    </row>
    <row r="75" spans="1:161" ht="11.25" customHeight="1">
      <c r="A75" s="205" t="s">
        <v>285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314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294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241">
        <f>'мб осн'!DF75+внеб!DF74+'мб озд'!DF73:DR73</f>
        <v>40000</v>
      </c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3"/>
      <c r="DS75" s="241">
        <f>'мб осн'!DS75+внеб!DS74+'мб озд'!DS73:EE73</f>
        <v>40000</v>
      </c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>
        <f>'мб осн'!EF75+внеб!EF74+'мб озд'!EF73:ER73</f>
        <v>40000</v>
      </c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38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40"/>
    </row>
    <row r="76" spans="1:161" ht="11.25" customHeight="1">
      <c r="A76" s="205" t="s">
        <v>286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315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295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241">
        <f>'мб осн'!DF76+внеб!DF75+'мб озд'!DF74:DR74</f>
        <v>43000</v>
      </c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3"/>
      <c r="DS76" s="241">
        <f>'мб осн'!DS76+внеб!DS75+'мб озд'!DS74:EE74</f>
        <v>43000</v>
      </c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>
        <f>'мб осн'!EF76+внеб!EF75+'мб озд'!EF74:ER74</f>
        <v>43000</v>
      </c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38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40"/>
    </row>
    <row r="77" spans="1:161" ht="11.25" customHeight="1">
      <c r="A77" s="205" t="s">
        <v>287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316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283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241">
        <f>'мб осн'!DF77+внеб!DF76+'мб озд'!DF75:DR75</f>
        <v>155444.12</v>
      </c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3"/>
      <c r="DS77" s="241">
        <f>'мб осн'!DS77+внеб!DS76+'мб озд'!DS75:EE75</f>
        <v>155444.12</v>
      </c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>
        <f>'мб осн'!EF77+внеб!EF76+'мб озд'!EF75:ER75</f>
        <v>155444.12</v>
      </c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38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40"/>
    </row>
    <row r="78" spans="1:161" ht="11.25" customHeight="1">
      <c r="A78" s="205" t="s">
        <v>288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317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296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241">
        <f>'мб осн'!DF78+внеб!DF77+'мб озд'!DF76:DR76</f>
        <v>2427871.96</v>
      </c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3"/>
      <c r="DS78" s="241">
        <f>'мб осн'!DS78+внеб!DS77+'мб озд'!DS76:EE76</f>
        <v>2427871.96</v>
      </c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>
        <f>'мб осн'!EF78+внеб!EF77+'мб озд'!EF76:ER76</f>
        <v>2427871.96</v>
      </c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38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40"/>
    </row>
    <row r="79" spans="1:161" ht="11.25" customHeight="1">
      <c r="A79" s="205" t="s">
        <v>367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318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368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241">
        <f>внеб!DF78</f>
        <v>20000</v>
      </c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3"/>
      <c r="DS79" s="241">
        <f>внеб!DS78</f>
        <v>20000</v>
      </c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>
        <f>внеб!EF78</f>
        <v>20000</v>
      </c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38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40"/>
    </row>
    <row r="80" spans="1:161" ht="11.25" customHeight="1">
      <c r="A80" s="205" t="s">
        <v>298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318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297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241">
        <f>'мб осн'!DF79+внеб!DF79+'мб озд'!DF77:DR77</f>
        <v>200000</v>
      </c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3"/>
      <c r="DS80" s="241">
        <f>'мб осн'!DS79+внеб!DS79+'мб озд'!DS77:EE77</f>
        <v>200000</v>
      </c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>
        <f>'мб осн'!EF79+внеб!EF79+'мб озд'!EF77:ER77</f>
        <v>200000</v>
      </c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38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40"/>
    </row>
    <row r="81" spans="1:161" ht="11.25" customHeight="1">
      <c r="A81" s="205" t="s">
        <v>299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319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301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241">
        <f>'мб осн'!DF80+внеб!DF80+'мб озд'!DF78:DR78</f>
        <v>1800</v>
      </c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3"/>
      <c r="DS81" s="241">
        <f>'мб осн'!DS80+внеб!DS80+'мб озд'!DS78:EE78</f>
        <v>1800</v>
      </c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>
        <f>'мб осн'!EF80+внеб!EF80+'мб озд'!EF78:ER78</f>
        <v>1800</v>
      </c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38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40"/>
    </row>
    <row r="82" spans="1:161" ht="11.25" customHeight="1">
      <c r="A82" s="205" t="s">
        <v>300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320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302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241">
        <f>'мб осн'!DF81+внеб!DF81+'мб озд'!DF79:DR79</f>
        <v>0</v>
      </c>
      <c r="DG82" s="242"/>
      <c r="DH82" s="242"/>
      <c r="DI82" s="242"/>
      <c r="DJ82" s="242"/>
      <c r="DK82" s="242"/>
      <c r="DL82" s="242"/>
      <c r="DM82" s="242"/>
      <c r="DN82" s="242"/>
      <c r="DO82" s="242"/>
      <c r="DP82" s="242"/>
      <c r="DQ82" s="242"/>
      <c r="DR82" s="243"/>
      <c r="DS82" s="241">
        <f>'мб осн'!DS81+внеб!DS81+'мб озд'!DS79:EE79</f>
        <v>0</v>
      </c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>
        <f>'мб осн'!EF81+внеб!EF81+'мб озд'!EF79:ER79</f>
        <v>0</v>
      </c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38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40"/>
    </row>
    <row r="83" spans="1:161" ht="11.25" customHeight="1">
      <c r="A83" s="205" t="s">
        <v>304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321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303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241">
        <f>'мб осн'!DF82+внеб!DF82+'мб озд'!DF80:DR80</f>
        <v>35000</v>
      </c>
      <c r="DG83" s="242"/>
      <c r="DH83" s="242"/>
      <c r="DI83" s="242"/>
      <c r="DJ83" s="242"/>
      <c r="DK83" s="242"/>
      <c r="DL83" s="242"/>
      <c r="DM83" s="242"/>
      <c r="DN83" s="242"/>
      <c r="DO83" s="242"/>
      <c r="DP83" s="242"/>
      <c r="DQ83" s="242"/>
      <c r="DR83" s="243"/>
      <c r="DS83" s="241">
        <f>'мб осн'!DS82+внеб!DS82+'мб озд'!DS80:EE80</f>
        <v>35000</v>
      </c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>
        <f>'мб осн'!EF82+внеб!EF82+'мб озд'!EF80:ER80</f>
        <v>35000</v>
      </c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38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40"/>
    </row>
    <row r="84" spans="1:161" ht="11.25" customHeight="1">
      <c r="A84" s="205" t="s">
        <v>308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322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305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241">
        <f>'мб осн'!DF83+внеб!DF83+'мб озд'!DF81:DR81</f>
        <v>384741.02</v>
      </c>
      <c r="DG84" s="242"/>
      <c r="DH84" s="242"/>
      <c r="DI84" s="242"/>
      <c r="DJ84" s="242"/>
      <c r="DK84" s="242"/>
      <c r="DL84" s="242"/>
      <c r="DM84" s="242"/>
      <c r="DN84" s="242"/>
      <c r="DO84" s="242"/>
      <c r="DP84" s="242"/>
      <c r="DQ84" s="242"/>
      <c r="DR84" s="243"/>
      <c r="DS84" s="241">
        <f>'мб осн'!DS83+внеб!DS83+'мб озд'!DS81:EE81</f>
        <v>0</v>
      </c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>
        <f>'мб осн'!EF83+внеб!EF83+'мб озд'!EF81:ER81</f>
        <v>0</v>
      </c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38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40"/>
    </row>
    <row r="85" spans="1:161" ht="11.25" customHeight="1">
      <c r="A85" s="205" t="s">
        <v>309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6"/>
      <c r="BX85" s="235" t="s">
        <v>323</v>
      </c>
      <c r="BY85" s="236"/>
      <c r="BZ85" s="236"/>
      <c r="CA85" s="236"/>
      <c r="CB85" s="236"/>
      <c r="CC85" s="236"/>
      <c r="CD85" s="236"/>
      <c r="CE85" s="237"/>
      <c r="CF85" s="238" t="s">
        <v>172</v>
      </c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40"/>
      <c r="CS85" s="238" t="s">
        <v>306</v>
      </c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40"/>
      <c r="DF85" s="241">
        <f>'мб осн'!DF84+внеб!DF84+'мб озд'!DF82:DR82</f>
        <v>0</v>
      </c>
      <c r="DG85" s="242"/>
      <c r="DH85" s="242"/>
      <c r="DI85" s="242"/>
      <c r="DJ85" s="242"/>
      <c r="DK85" s="242"/>
      <c r="DL85" s="242"/>
      <c r="DM85" s="242"/>
      <c r="DN85" s="242"/>
      <c r="DO85" s="242"/>
      <c r="DP85" s="242"/>
      <c r="DQ85" s="242"/>
      <c r="DR85" s="243"/>
      <c r="DS85" s="241">
        <f>'мб осн'!DS84+внеб!DS84+'мб озд'!DS82:EE82</f>
        <v>0</v>
      </c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3"/>
      <c r="EF85" s="241">
        <f>'мб осн'!EF84+внеб!EF84+'мб озд'!EF82:ER82</f>
        <v>0</v>
      </c>
      <c r="EG85" s="242"/>
      <c r="EH85" s="242"/>
      <c r="EI85" s="242"/>
      <c r="EJ85" s="242"/>
      <c r="EK85" s="242"/>
      <c r="EL85" s="242"/>
      <c r="EM85" s="242"/>
      <c r="EN85" s="242"/>
      <c r="EO85" s="242"/>
      <c r="EP85" s="242"/>
      <c r="EQ85" s="242"/>
      <c r="ER85" s="243"/>
      <c r="ES85" s="238"/>
      <c r="ET85" s="239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  <c r="FE85" s="240"/>
    </row>
    <row r="86" spans="1:161" ht="11.25" customHeight="1">
      <c r="A86" s="205" t="s">
        <v>310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6"/>
      <c r="BX86" s="235" t="s">
        <v>324</v>
      </c>
      <c r="BY86" s="236"/>
      <c r="BZ86" s="236"/>
      <c r="CA86" s="236"/>
      <c r="CB86" s="236"/>
      <c r="CC86" s="236"/>
      <c r="CD86" s="236"/>
      <c r="CE86" s="237"/>
      <c r="CF86" s="238" t="s">
        <v>172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40"/>
      <c r="CS86" s="238" t="s">
        <v>307</v>
      </c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40"/>
      <c r="DF86" s="241">
        <f>'мб осн'!DF85+внеб!DF85+'мб озд'!DF83:DR83</f>
        <v>443506.07</v>
      </c>
      <c r="DG86" s="242"/>
      <c r="DH86" s="242"/>
      <c r="DI86" s="242"/>
      <c r="DJ86" s="242"/>
      <c r="DK86" s="242"/>
      <c r="DL86" s="242"/>
      <c r="DM86" s="242"/>
      <c r="DN86" s="242"/>
      <c r="DO86" s="242"/>
      <c r="DP86" s="242"/>
      <c r="DQ86" s="242"/>
      <c r="DR86" s="243"/>
      <c r="DS86" s="241">
        <f>'мб осн'!DS85+внеб!DS85+'мб озд'!DS83:EE83</f>
        <v>443506.07</v>
      </c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2"/>
      <c r="EE86" s="243"/>
      <c r="EF86" s="241">
        <f>'мб осн'!EF85+внеб!EF85+'мб озд'!EF83:ER83</f>
        <v>443506.07</v>
      </c>
      <c r="EG86" s="242"/>
      <c r="EH86" s="242"/>
      <c r="EI86" s="242"/>
      <c r="EJ86" s="242"/>
      <c r="EK86" s="242"/>
      <c r="EL86" s="242"/>
      <c r="EM86" s="242"/>
      <c r="EN86" s="242"/>
      <c r="EO86" s="242"/>
      <c r="EP86" s="242"/>
      <c r="EQ86" s="242"/>
      <c r="ER86" s="243"/>
      <c r="ES86" s="238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40"/>
    </row>
    <row r="87" spans="1:161" ht="11.25" customHeight="1">
      <c r="A87" s="205" t="s">
        <v>312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6"/>
      <c r="BX87" s="235" t="s">
        <v>325</v>
      </c>
      <c r="BY87" s="236"/>
      <c r="BZ87" s="236"/>
      <c r="CA87" s="236"/>
      <c r="CB87" s="236"/>
      <c r="CC87" s="236"/>
      <c r="CD87" s="236"/>
      <c r="CE87" s="237"/>
      <c r="CF87" s="238" t="s">
        <v>172</v>
      </c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40"/>
      <c r="CS87" s="238" t="s">
        <v>311</v>
      </c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40"/>
      <c r="DF87" s="241">
        <f>'мб осн'!DF86+внеб!DF86+'мб озд'!DF84:DR84</f>
        <v>50000</v>
      </c>
      <c r="DG87" s="242"/>
      <c r="DH87" s="242"/>
      <c r="DI87" s="242"/>
      <c r="DJ87" s="242"/>
      <c r="DK87" s="242"/>
      <c r="DL87" s="242"/>
      <c r="DM87" s="242"/>
      <c r="DN87" s="242"/>
      <c r="DO87" s="242"/>
      <c r="DP87" s="242"/>
      <c r="DQ87" s="242"/>
      <c r="DR87" s="243"/>
      <c r="DS87" s="241">
        <f>'мб осн'!DS86+внеб!DS86+'мб озд'!DS84:EE84</f>
        <v>0</v>
      </c>
      <c r="DT87" s="242"/>
      <c r="DU87" s="242"/>
      <c r="DV87" s="242"/>
      <c r="DW87" s="242"/>
      <c r="DX87" s="242"/>
      <c r="DY87" s="242"/>
      <c r="DZ87" s="242"/>
      <c r="EA87" s="242"/>
      <c r="EB87" s="242"/>
      <c r="EC87" s="242"/>
      <c r="ED87" s="242"/>
      <c r="EE87" s="243"/>
      <c r="EF87" s="241">
        <f>'мб осн'!EF86+внеб!EF86+'мб озд'!EF84:ER84</f>
        <v>0</v>
      </c>
      <c r="EG87" s="242"/>
      <c r="EH87" s="242"/>
      <c r="EI87" s="242"/>
      <c r="EJ87" s="242"/>
      <c r="EK87" s="242"/>
      <c r="EL87" s="242"/>
      <c r="EM87" s="242"/>
      <c r="EN87" s="242"/>
      <c r="EO87" s="242"/>
      <c r="EP87" s="242"/>
      <c r="EQ87" s="242"/>
      <c r="ER87" s="243"/>
      <c r="ES87" s="238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40"/>
    </row>
    <row r="88" spans="1:161" ht="11.25" customHeight="1">
      <c r="A88" s="205" t="s">
        <v>286</v>
      </c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6"/>
      <c r="BX88" s="235" t="s">
        <v>360</v>
      </c>
      <c r="BY88" s="236"/>
      <c r="BZ88" s="236"/>
      <c r="CA88" s="236"/>
      <c r="CB88" s="236"/>
      <c r="CC88" s="236"/>
      <c r="CD88" s="236"/>
      <c r="CE88" s="237"/>
      <c r="CF88" s="238" t="s">
        <v>361</v>
      </c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40"/>
      <c r="CS88" s="238" t="s">
        <v>295</v>
      </c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40"/>
      <c r="DF88" s="241">
        <f>'мб осн'!DF87:DR87+внеб!DF87</f>
        <v>936841.95</v>
      </c>
      <c r="DG88" s="242"/>
      <c r="DH88" s="242"/>
      <c r="DI88" s="242"/>
      <c r="DJ88" s="242"/>
      <c r="DK88" s="242"/>
      <c r="DL88" s="242"/>
      <c r="DM88" s="242"/>
      <c r="DN88" s="242"/>
      <c r="DO88" s="242"/>
      <c r="DP88" s="242"/>
      <c r="DQ88" s="242"/>
      <c r="DR88" s="243"/>
      <c r="DS88" s="241">
        <f>'мб осн'!DS87:EE87+внеб!DS87</f>
        <v>936841.95</v>
      </c>
      <c r="DT88" s="242"/>
      <c r="DU88" s="242"/>
      <c r="DV88" s="242"/>
      <c r="DW88" s="242"/>
      <c r="DX88" s="242"/>
      <c r="DY88" s="242"/>
      <c r="DZ88" s="242"/>
      <c r="EA88" s="242"/>
      <c r="EB88" s="242"/>
      <c r="EC88" s="242"/>
      <c r="ED88" s="242"/>
      <c r="EE88" s="243"/>
      <c r="EF88" s="241">
        <f>'мб осн'!EF87:ER87+внеб!EF87</f>
        <v>936841.95</v>
      </c>
      <c r="EG88" s="242"/>
      <c r="EH88" s="242"/>
      <c r="EI88" s="242"/>
      <c r="EJ88" s="242"/>
      <c r="EK88" s="242"/>
      <c r="EL88" s="242"/>
      <c r="EM88" s="242"/>
      <c r="EN88" s="242"/>
      <c r="EO88" s="242"/>
      <c r="EP88" s="242"/>
      <c r="EQ88" s="242"/>
      <c r="ER88" s="243"/>
      <c r="ES88" s="238"/>
      <c r="ET88" s="239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  <c r="FE88" s="240"/>
    </row>
    <row r="89" spans="1:161" ht="11.25" customHeight="1">
      <c r="A89" s="196" t="s">
        <v>174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48" t="s">
        <v>175</v>
      </c>
      <c r="BY89" s="49"/>
      <c r="BZ89" s="49"/>
      <c r="CA89" s="49"/>
      <c r="CB89" s="49"/>
      <c r="CC89" s="49"/>
      <c r="CD89" s="49"/>
      <c r="CE89" s="71"/>
      <c r="CF89" s="72" t="s">
        <v>176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241">
        <f>'мб осн'!DF88+внеб!DF88+'мб озд'!DF85:DR85</f>
        <v>0</v>
      </c>
      <c r="DG89" s="242"/>
      <c r="DH89" s="242"/>
      <c r="DI89" s="242"/>
      <c r="DJ89" s="242"/>
      <c r="DK89" s="242"/>
      <c r="DL89" s="242"/>
      <c r="DM89" s="242"/>
      <c r="DN89" s="242"/>
      <c r="DO89" s="242"/>
      <c r="DP89" s="242"/>
      <c r="DQ89" s="242"/>
      <c r="DR89" s="243"/>
      <c r="DS89" s="241">
        <f>'мб осн'!DS88+внеб!DS88+'мб озд'!DS85:EE85</f>
        <v>0</v>
      </c>
      <c r="DT89" s="242"/>
      <c r="DU89" s="242"/>
      <c r="DV89" s="242"/>
      <c r="DW89" s="242"/>
      <c r="DX89" s="242"/>
      <c r="DY89" s="242"/>
      <c r="DZ89" s="242"/>
      <c r="EA89" s="242"/>
      <c r="EB89" s="242"/>
      <c r="EC89" s="242"/>
      <c r="ED89" s="242"/>
      <c r="EE89" s="243"/>
      <c r="EF89" s="241">
        <f>'мб осн'!EF88+внеб!EF88+'мб озд'!EF85:ER85</f>
        <v>0</v>
      </c>
      <c r="EG89" s="242"/>
      <c r="EH89" s="242"/>
      <c r="EI89" s="242"/>
      <c r="EJ89" s="242"/>
      <c r="EK89" s="242"/>
      <c r="EL89" s="242"/>
      <c r="EM89" s="242"/>
      <c r="EN89" s="242"/>
      <c r="EO89" s="242"/>
      <c r="EP89" s="242"/>
      <c r="EQ89" s="242"/>
      <c r="ER89" s="243"/>
      <c r="ES89" s="63">
        <f>ES90+ES91</f>
        <v>0</v>
      </c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5"/>
    </row>
    <row r="90" spans="1:161" ht="21.75" customHeight="1">
      <c r="A90" s="202" t="s">
        <v>177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48" t="s">
        <v>178</v>
      </c>
      <c r="BY90" s="49"/>
      <c r="BZ90" s="49"/>
      <c r="CA90" s="49"/>
      <c r="CB90" s="49"/>
      <c r="CC90" s="49"/>
      <c r="CD90" s="49"/>
      <c r="CE90" s="71"/>
      <c r="CF90" s="72" t="s">
        <v>179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22.5" customHeight="1">
      <c r="A91" s="202" t="s">
        <v>180</v>
      </c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48" t="s">
        <v>181</v>
      </c>
      <c r="BY91" s="49"/>
      <c r="BZ91" s="49"/>
      <c r="CA91" s="49"/>
      <c r="CB91" s="49"/>
      <c r="CC91" s="49"/>
      <c r="CD91" s="49"/>
      <c r="CE91" s="71"/>
      <c r="CF91" s="72" t="s">
        <v>182</v>
      </c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245" t="s">
        <v>183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184</v>
      </c>
      <c r="BY92" s="247"/>
      <c r="BZ92" s="247"/>
      <c r="CA92" s="247"/>
      <c r="CB92" s="247"/>
      <c r="CC92" s="247"/>
      <c r="CD92" s="247"/>
      <c r="CE92" s="248"/>
      <c r="CF92" s="249" t="s">
        <v>185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22.5" customHeight="1">
      <c r="A93" s="194" t="s">
        <v>186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48" t="s">
        <v>187</v>
      </c>
      <c r="BY93" s="49"/>
      <c r="BZ93" s="49"/>
      <c r="CA93" s="49"/>
      <c r="CB93" s="49"/>
      <c r="CC93" s="49"/>
      <c r="CD93" s="49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194" t="s">
        <v>188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48" t="s">
        <v>189</v>
      </c>
      <c r="BY94" s="49"/>
      <c r="BZ94" s="49"/>
      <c r="CA94" s="49"/>
      <c r="CB94" s="49"/>
      <c r="CC94" s="49"/>
      <c r="CD94" s="49"/>
      <c r="CE94" s="71"/>
      <c r="CF94" s="72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3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2.75" customHeight="1">
      <c r="A95" s="194" t="s">
        <v>191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48" t="s">
        <v>190</v>
      </c>
      <c r="BY95" s="49"/>
      <c r="BZ95" s="49"/>
      <c r="CA95" s="49"/>
      <c r="CB95" s="49"/>
      <c r="CC95" s="49"/>
      <c r="CD95" s="49"/>
      <c r="CE95" s="71"/>
      <c r="CF95" s="72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4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63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5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spans="1:161" ht="12.75" customHeight="1">
      <c r="A96" s="245" t="s">
        <v>192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  <c r="BS96" s="245"/>
      <c r="BT96" s="245"/>
      <c r="BU96" s="245"/>
      <c r="BV96" s="245"/>
      <c r="BW96" s="245"/>
      <c r="BX96" s="246" t="s">
        <v>193</v>
      </c>
      <c r="BY96" s="247"/>
      <c r="BZ96" s="247"/>
      <c r="CA96" s="247"/>
      <c r="CB96" s="247"/>
      <c r="CC96" s="247"/>
      <c r="CD96" s="247"/>
      <c r="CE96" s="248"/>
      <c r="CF96" s="249" t="s">
        <v>42</v>
      </c>
      <c r="CG96" s="250"/>
      <c r="CH96" s="250"/>
      <c r="CI96" s="250"/>
      <c r="CJ96" s="250"/>
      <c r="CK96" s="250"/>
      <c r="CL96" s="250"/>
      <c r="CM96" s="250"/>
      <c r="CN96" s="250"/>
      <c r="CO96" s="250"/>
      <c r="CP96" s="250"/>
      <c r="CQ96" s="250"/>
      <c r="CR96" s="251"/>
      <c r="CS96" s="72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63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5"/>
      <c r="DS96" s="63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8"/>
    </row>
    <row r="97" spans="1:161" ht="15.75" customHeight="1">
      <c r="A97" s="194" t="s">
        <v>194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48" t="s">
        <v>195</v>
      </c>
      <c r="BY97" s="49"/>
      <c r="BZ97" s="49"/>
      <c r="CA97" s="49"/>
      <c r="CB97" s="49"/>
      <c r="CC97" s="49"/>
      <c r="CD97" s="49"/>
      <c r="CE97" s="71"/>
      <c r="CF97" s="72" t="s">
        <v>196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4"/>
      <c r="CS97" s="72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4"/>
      <c r="DF97" s="63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5"/>
      <c r="DS97" s="63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5"/>
      <c r="EF97" s="63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5"/>
      <c r="ES97" s="66" t="s">
        <v>42</v>
      </c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8"/>
    </row>
    <row r="98" ht="3" customHeight="1"/>
    <row r="99" ht="3" customHeight="1"/>
  </sheetData>
  <sheetProtection/>
  <mergeCells count="720">
    <mergeCell ref="EF67:ER67"/>
    <mergeCell ref="ES67:FE67"/>
    <mergeCell ref="A67:BW67"/>
    <mergeCell ref="BX67:CE67"/>
    <mergeCell ref="CF67:CR67"/>
    <mergeCell ref="CS67:DE67"/>
    <mergeCell ref="DF67:DR67"/>
    <mergeCell ref="DS67:EE67"/>
    <mergeCell ref="EF79:ER79"/>
    <mergeCell ref="ES79:FE79"/>
    <mergeCell ref="A79:BW79"/>
    <mergeCell ref="BX79:CE79"/>
    <mergeCell ref="CF79:CR79"/>
    <mergeCell ref="CS79:DE79"/>
    <mergeCell ref="DF79:DR79"/>
    <mergeCell ref="DS79:EE79"/>
    <mergeCell ref="EF88:ER88"/>
    <mergeCell ref="ES88:FE88"/>
    <mergeCell ref="A88:BW88"/>
    <mergeCell ref="BX88:CE88"/>
    <mergeCell ref="CF88:CR88"/>
    <mergeCell ref="CS88:DE88"/>
    <mergeCell ref="DF88:DR88"/>
    <mergeCell ref="DS88:EE88"/>
    <mergeCell ref="ES39:FE39"/>
    <mergeCell ref="A39:BW39"/>
    <mergeCell ref="BX39:CE39"/>
    <mergeCell ref="CF39:CR39"/>
    <mergeCell ref="CS39:DE39"/>
    <mergeCell ref="DF39:DR39"/>
    <mergeCell ref="DS39:EE39"/>
    <mergeCell ref="EF39:ER39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6:BW96"/>
    <mergeCell ref="BX96:CE96"/>
    <mergeCell ref="CF96:CR96"/>
    <mergeCell ref="CS96:DE96"/>
    <mergeCell ref="DF96:DR96"/>
    <mergeCell ref="DS96:EE96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4:BW94"/>
    <mergeCell ref="BX94:CE94"/>
    <mergeCell ref="CF94:CR94"/>
    <mergeCell ref="CS94:DE94"/>
    <mergeCell ref="DF94:DR94"/>
    <mergeCell ref="DS94:EE94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2:BW92"/>
    <mergeCell ref="BX92:CE92"/>
    <mergeCell ref="CF92:CR92"/>
    <mergeCell ref="CS92:DE92"/>
    <mergeCell ref="DF92:DR92"/>
    <mergeCell ref="DS92:EE92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0:BW90"/>
    <mergeCell ref="BX90:CE90"/>
    <mergeCell ref="CF90:CR90"/>
    <mergeCell ref="CS90:DE90"/>
    <mergeCell ref="DF90:DR90"/>
    <mergeCell ref="DS90:EE90"/>
    <mergeCell ref="EF87:ER87"/>
    <mergeCell ref="ES87:FE87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87:BW87"/>
    <mergeCell ref="BX87:CE87"/>
    <mergeCell ref="CF87:CR87"/>
    <mergeCell ref="CS87:DE87"/>
    <mergeCell ref="DF87:DR87"/>
    <mergeCell ref="DS87:EE87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5:BW85"/>
    <mergeCell ref="BX85:CE85"/>
    <mergeCell ref="CF85:CR85"/>
    <mergeCell ref="CS85:DE85"/>
    <mergeCell ref="DF85:DR85"/>
    <mergeCell ref="DS85:EE85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3:BW83"/>
    <mergeCell ref="BX83:CE83"/>
    <mergeCell ref="CF83:CR83"/>
    <mergeCell ref="CS83:DE83"/>
    <mergeCell ref="DF83:DR83"/>
    <mergeCell ref="DS83:EE83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8:ER78"/>
    <mergeCell ref="ES78:FE78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6:ER36"/>
    <mergeCell ref="ES36:FE36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6:BW36"/>
    <mergeCell ref="BX36:CE36"/>
    <mergeCell ref="CF36:CR36"/>
    <mergeCell ref="CS36:DE36"/>
    <mergeCell ref="DF36:DR36"/>
    <mergeCell ref="DS36:EE36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4:BW34"/>
    <mergeCell ref="BX34:CE34"/>
    <mergeCell ref="CF34:CR34"/>
    <mergeCell ref="CS34:DE34"/>
    <mergeCell ref="DF34:DR34"/>
    <mergeCell ref="DS34:EE34"/>
    <mergeCell ref="EF33:ER33"/>
    <mergeCell ref="ES33:FE33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96"/>
  <sheetViews>
    <sheetView zoomScalePageLayoutView="0" workbookViewId="0" topLeftCell="A37">
      <selection activeCell="EF74" sqref="EF74:ER87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0" ht="15.75">
      <c r="A2" s="252" t="s">
        <v>347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77" t="s">
        <v>2</v>
      </c>
      <c r="BY3" s="78"/>
      <c r="BZ3" s="78"/>
      <c r="CA3" s="78"/>
      <c r="CB3" s="78"/>
      <c r="CC3" s="78"/>
      <c r="CD3" s="78"/>
      <c r="CE3" s="79"/>
      <c r="CF3" s="77" t="s">
        <v>3</v>
      </c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9"/>
      <c r="CS3" s="77" t="s">
        <v>4</v>
      </c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80"/>
      <c r="BY4" s="81"/>
      <c r="BZ4" s="81"/>
      <c r="CA4" s="81"/>
      <c r="CB4" s="81"/>
      <c r="CC4" s="81"/>
      <c r="CD4" s="81"/>
      <c r="CE4" s="82"/>
      <c r="CF4" s="80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2"/>
      <c r="CS4" s="80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6" t="s">
        <v>5</v>
      </c>
      <c r="DG4" s="87"/>
      <c r="DH4" s="87"/>
      <c r="DI4" s="87"/>
      <c r="DJ4" s="87"/>
      <c r="DK4" s="87"/>
      <c r="DL4" s="88" t="s">
        <v>269</v>
      </c>
      <c r="DM4" s="88"/>
      <c r="DN4" s="88"/>
      <c r="DO4" s="89" t="s">
        <v>6</v>
      </c>
      <c r="DP4" s="89"/>
      <c r="DQ4" s="89"/>
      <c r="DR4" s="90"/>
      <c r="DS4" s="86" t="s">
        <v>5</v>
      </c>
      <c r="DT4" s="87"/>
      <c r="DU4" s="87"/>
      <c r="DV4" s="87"/>
      <c r="DW4" s="87"/>
      <c r="DX4" s="87"/>
      <c r="DY4" s="88" t="s">
        <v>359</v>
      </c>
      <c r="DZ4" s="88"/>
      <c r="EA4" s="88"/>
      <c r="EB4" s="89" t="s">
        <v>6</v>
      </c>
      <c r="EC4" s="89"/>
      <c r="ED4" s="89"/>
      <c r="EE4" s="90"/>
      <c r="EF4" s="86" t="s">
        <v>5</v>
      </c>
      <c r="EG4" s="87"/>
      <c r="EH4" s="87"/>
      <c r="EI4" s="87"/>
      <c r="EJ4" s="87"/>
      <c r="EK4" s="87"/>
      <c r="EL4" s="88" t="s">
        <v>357</v>
      </c>
      <c r="EM4" s="88"/>
      <c r="EN4" s="88"/>
      <c r="EO4" s="89" t="s">
        <v>6</v>
      </c>
      <c r="EP4" s="89"/>
      <c r="EQ4" s="89"/>
      <c r="ER4" s="90"/>
      <c r="ES4" s="77" t="s">
        <v>10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:161" ht="3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6"/>
      <c r="BX5" s="83"/>
      <c r="BY5" s="84"/>
      <c r="BZ5" s="84"/>
      <c r="CA5" s="84"/>
      <c r="CB5" s="84"/>
      <c r="CC5" s="84"/>
      <c r="CD5" s="84"/>
      <c r="CE5" s="85"/>
      <c r="CF5" s="83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5"/>
      <c r="CS5" s="83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5"/>
      <c r="DF5" s="91" t="s">
        <v>7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3"/>
      <c r="DS5" s="91" t="s">
        <v>8</v>
      </c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3"/>
      <c r="EF5" s="91" t="s">
        <v>9</v>
      </c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3"/>
      <c r="ES5" s="83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ht="12" thickBot="1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5"/>
      <c r="BX6" s="96" t="s">
        <v>13</v>
      </c>
      <c r="BY6" s="97"/>
      <c r="BZ6" s="97"/>
      <c r="CA6" s="97"/>
      <c r="CB6" s="97"/>
      <c r="CC6" s="97"/>
      <c r="CD6" s="97"/>
      <c r="CE6" s="98"/>
      <c r="CF6" s="96" t="s">
        <v>14</v>
      </c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8"/>
      <c r="CS6" s="96" t="s">
        <v>15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8"/>
      <c r="DF6" s="96" t="s">
        <v>16</v>
      </c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17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8"/>
      <c r="EF6" s="96" t="s">
        <v>18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19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:161" ht="12.75" customHeight="1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9" t="s">
        <v>41</v>
      </c>
      <c r="BY7" s="60"/>
      <c r="BZ7" s="60"/>
      <c r="CA7" s="60"/>
      <c r="CB7" s="60"/>
      <c r="CC7" s="60"/>
      <c r="CD7" s="60"/>
      <c r="CE7" s="100"/>
      <c r="CF7" s="101" t="s">
        <v>42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101" t="s">
        <v>42</v>
      </c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3"/>
      <c r="DF7" s="104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253"/>
    </row>
    <row r="8" spans="1:161" ht="12.7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48" t="s">
        <v>44</v>
      </c>
      <c r="BY8" s="49"/>
      <c r="BZ8" s="49"/>
      <c r="CA8" s="49"/>
      <c r="CB8" s="49"/>
      <c r="CC8" s="49"/>
      <c r="CD8" s="49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107"/>
    </row>
    <row r="9" spans="1:161" ht="24" customHeight="1">
      <c r="A9" s="254" t="s">
        <v>45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5" t="s">
        <v>46</v>
      </c>
      <c r="BY9" s="256"/>
      <c r="BZ9" s="256"/>
      <c r="CA9" s="256"/>
      <c r="CB9" s="256"/>
      <c r="CC9" s="256"/>
      <c r="CD9" s="256"/>
      <c r="CE9" s="257"/>
      <c r="CF9" s="258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7"/>
      <c r="CS9" s="259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1"/>
      <c r="DF9" s="262">
        <f>DF10+DF13+DF17+DF20+DF23+DF28+DF32</f>
        <v>12281157.7</v>
      </c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4"/>
      <c r="DS9" s="262">
        <f>DS10+DS13+DS17+DS20+DS23+DS28+DS32</f>
        <v>12281157.7</v>
      </c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4"/>
      <c r="EF9" s="262">
        <f>EF10+EF13+EF17+EF20+EF23+EF28+EF32</f>
        <v>12281157.7</v>
      </c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4"/>
      <c r="ES9" s="262">
        <f>ES10+ES13+ES17+ES20+ES23+ES28+ES32</f>
        <v>0</v>
      </c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4"/>
    </row>
    <row r="10" spans="1:161" ht="22.5" customHeight="1">
      <c r="A10" s="119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1" t="s">
        <v>48</v>
      </c>
      <c r="BY10" s="122"/>
      <c r="BZ10" s="122"/>
      <c r="CA10" s="122"/>
      <c r="CB10" s="122"/>
      <c r="CC10" s="122"/>
      <c r="CD10" s="122"/>
      <c r="CE10" s="123"/>
      <c r="CF10" s="124" t="s">
        <v>49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6"/>
      <c r="CS10" s="124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6"/>
      <c r="DF10" s="127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9"/>
      <c r="DS10" s="127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9"/>
      <c r="EF10" s="127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9"/>
      <c r="ES10" s="127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30"/>
    </row>
    <row r="11" spans="1:161" ht="11.25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 t="s">
        <v>51</v>
      </c>
      <c r="BY11" s="133"/>
      <c r="BZ11" s="133"/>
      <c r="CA11" s="133"/>
      <c r="CB11" s="133"/>
      <c r="CC11" s="133"/>
      <c r="CD11" s="133"/>
      <c r="CE11" s="134"/>
      <c r="CF11" s="138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40"/>
      <c r="CS11" s="138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0"/>
      <c r="DF11" s="144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6"/>
      <c r="EF11" s="144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6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50"/>
    </row>
    <row r="12" spans="1:161" ht="12" thickBo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3"/>
      <c r="BX12" s="135"/>
      <c r="BY12" s="136"/>
      <c r="BZ12" s="136"/>
      <c r="CA12" s="136"/>
      <c r="CB12" s="136"/>
      <c r="CC12" s="136"/>
      <c r="CD12" s="136"/>
      <c r="CE12" s="137"/>
      <c r="CF12" s="141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1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47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51"/>
    </row>
    <row r="13" spans="1:161" ht="21" customHeight="1">
      <c r="A13" s="154" t="s">
        <v>52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6"/>
      <c r="BX13" s="157" t="s">
        <v>53</v>
      </c>
      <c r="BY13" s="158"/>
      <c r="BZ13" s="158"/>
      <c r="CA13" s="158"/>
      <c r="CB13" s="158"/>
      <c r="CC13" s="158"/>
      <c r="CD13" s="158"/>
      <c r="CE13" s="159"/>
      <c r="CF13" s="160" t="s">
        <v>54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  <c r="CS13" s="160" t="s">
        <v>102</v>
      </c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163">
        <f>DF14+DF15</f>
        <v>12281157.7</v>
      </c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5"/>
      <c r="DS13" s="163">
        <f>DS14+DS15</f>
        <v>12281157.7</v>
      </c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5"/>
      <c r="EF13" s="163">
        <f>EF14+EF15</f>
        <v>12281157.7</v>
      </c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  <c r="ES13" s="163">
        <f>ES14+ES15</f>
        <v>0</v>
      </c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ht="33.75" customHeight="1">
      <c r="A14" s="166" t="s">
        <v>55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21" t="s">
        <v>56</v>
      </c>
      <c r="BY14" s="122"/>
      <c r="BZ14" s="122"/>
      <c r="CA14" s="122"/>
      <c r="CB14" s="122"/>
      <c r="CC14" s="122"/>
      <c r="CD14" s="122"/>
      <c r="CE14" s="123"/>
      <c r="CF14" s="124" t="s">
        <v>54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124" t="s">
        <v>102</v>
      </c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6"/>
      <c r="DF14" s="127">
        <v>12281157.7</v>
      </c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12281157.7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9"/>
      <c r="EF14" s="127">
        <v>12281157.7</v>
      </c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  <c r="ES14" s="127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30"/>
    </row>
    <row r="15" spans="1:161" ht="22.5" customHeight="1">
      <c r="A15" s="166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21" t="s">
        <v>57</v>
      </c>
      <c r="BY15" s="122"/>
      <c r="BZ15" s="122"/>
      <c r="CA15" s="122"/>
      <c r="CB15" s="122"/>
      <c r="CC15" s="122"/>
      <c r="CD15" s="122"/>
      <c r="CE15" s="123"/>
      <c r="CF15" s="124" t="s">
        <v>54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6"/>
      <c r="CS15" s="124" t="s">
        <v>102</v>
      </c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6"/>
      <c r="DF15" s="127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27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30"/>
    </row>
    <row r="16" spans="1:161" ht="21.75" customHeight="1">
      <c r="A16" s="154" t="s">
        <v>272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6"/>
      <c r="BX16" s="121" t="s">
        <v>273</v>
      </c>
      <c r="BY16" s="122"/>
      <c r="BZ16" s="122"/>
      <c r="CA16" s="122"/>
      <c r="CB16" s="122"/>
      <c r="CC16" s="122"/>
      <c r="CD16" s="122"/>
      <c r="CE16" s="123"/>
      <c r="CF16" s="124" t="s">
        <v>54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124" t="s">
        <v>102</v>
      </c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6"/>
      <c r="DF16" s="127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9"/>
      <c r="DS16" s="127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9"/>
      <c r="EF16" s="127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9"/>
      <c r="ES16" s="127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30"/>
    </row>
    <row r="17" spans="1:161" ht="20.25" customHeight="1">
      <c r="A17" s="154" t="s">
        <v>59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121" t="s">
        <v>60</v>
      </c>
      <c r="BY17" s="122"/>
      <c r="BZ17" s="122"/>
      <c r="CA17" s="122"/>
      <c r="CB17" s="122"/>
      <c r="CC17" s="122"/>
      <c r="CD17" s="122"/>
      <c r="CE17" s="123"/>
      <c r="CF17" s="124" t="s">
        <v>61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6"/>
      <c r="CS17" s="124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6"/>
      <c r="DF17" s="127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9"/>
      <c r="DS17" s="127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30"/>
    </row>
    <row r="18" spans="1:161" ht="10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 t="s">
        <v>62</v>
      </c>
      <c r="BY18" s="133"/>
      <c r="BZ18" s="133"/>
      <c r="CA18" s="133"/>
      <c r="CB18" s="133"/>
      <c r="CC18" s="133"/>
      <c r="CD18" s="133"/>
      <c r="CE18" s="134"/>
      <c r="CF18" s="138" t="s">
        <v>61</v>
      </c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0"/>
      <c r="CS18" s="138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40"/>
      <c r="DF18" s="144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50"/>
    </row>
    <row r="19" spans="1:161" ht="10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3"/>
      <c r="BX19" s="168"/>
      <c r="BY19" s="169"/>
      <c r="BZ19" s="169"/>
      <c r="CA19" s="169"/>
      <c r="CB19" s="169"/>
      <c r="CC19" s="169"/>
      <c r="CD19" s="169"/>
      <c r="CE19" s="170"/>
      <c r="CF19" s="171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3"/>
      <c r="CS19" s="171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3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6"/>
      <c r="DS19" s="174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7"/>
    </row>
    <row r="20" spans="1:161" ht="10.5" customHeight="1">
      <c r="A20" s="154" t="s">
        <v>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6"/>
      <c r="BX20" s="121" t="s">
        <v>64</v>
      </c>
      <c r="BY20" s="122"/>
      <c r="BZ20" s="122"/>
      <c r="CA20" s="122"/>
      <c r="CB20" s="122"/>
      <c r="CC20" s="122"/>
      <c r="CD20" s="122"/>
      <c r="CE20" s="123"/>
      <c r="CF20" s="124" t="s">
        <v>65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6"/>
      <c r="CS20" s="124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6"/>
      <c r="DF20" s="127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9"/>
      <c r="DS20" s="127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9"/>
      <c r="EF20" s="127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9"/>
      <c r="ES20" s="127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30"/>
    </row>
    <row r="21" spans="1:161" ht="10.5" customHeight="1">
      <c r="A21" s="178" t="s">
        <v>50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32"/>
      <c r="BY21" s="133"/>
      <c r="BZ21" s="133"/>
      <c r="CA21" s="133"/>
      <c r="CB21" s="133"/>
      <c r="CC21" s="133"/>
      <c r="CD21" s="133"/>
      <c r="CE21" s="134"/>
      <c r="CF21" s="138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40"/>
      <c r="CS21" s="138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40"/>
      <c r="DF21" s="144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6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6"/>
      <c r="EF21" s="144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6"/>
      <c r="ES21" s="144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50"/>
    </row>
    <row r="22" spans="1:161" ht="10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/>
      <c r="BX22" s="168"/>
      <c r="BY22" s="169"/>
      <c r="BZ22" s="169"/>
      <c r="CA22" s="169"/>
      <c r="CB22" s="169"/>
      <c r="CC22" s="169"/>
      <c r="CD22" s="169"/>
      <c r="CE22" s="170"/>
      <c r="CF22" s="171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3"/>
      <c r="CS22" s="171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F22" s="174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6"/>
      <c r="DS22" s="174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7"/>
    </row>
    <row r="23" spans="1:161" ht="13.5" customHeight="1">
      <c r="A23" s="154" t="s">
        <v>66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6"/>
      <c r="BX23" s="121" t="s">
        <v>67</v>
      </c>
      <c r="BY23" s="122"/>
      <c r="BZ23" s="122"/>
      <c r="CA23" s="122"/>
      <c r="CB23" s="122"/>
      <c r="CC23" s="122"/>
      <c r="CD23" s="122"/>
      <c r="CE23" s="123"/>
      <c r="CF23" s="124" t="s">
        <v>68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6"/>
      <c r="CS23" s="124" t="s">
        <v>274</v>
      </c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6"/>
      <c r="DF23" s="127">
        <f>DF24+DF26+DF27</f>
        <v>0</v>
      </c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9"/>
      <c r="DS23" s="127">
        <f>DS24+DS26+DS27</f>
        <v>0</v>
      </c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9"/>
      <c r="EF23" s="127">
        <f>EF24+EF26+EF27</f>
        <v>0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127">
        <f>ES24+ES26+ES27</f>
        <v>0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:161" ht="10.5" customHeight="1">
      <c r="A24" s="178" t="s">
        <v>50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32" t="s">
        <v>70</v>
      </c>
      <c r="BY24" s="133"/>
      <c r="BZ24" s="133"/>
      <c r="CA24" s="133"/>
      <c r="CB24" s="133"/>
      <c r="CC24" s="133"/>
      <c r="CD24" s="133"/>
      <c r="CE24" s="134"/>
      <c r="CF24" s="138" t="s">
        <v>68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38" t="s">
        <v>274</v>
      </c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40"/>
      <c r="DF24" s="144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6"/>
      <c r="DS24" s="144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50"/>
    </row>
    <row r="25" spans="1:161" ht="10.5" customHeight="1">
      <c r="A25" s="179" t="s">
        <v>69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68"/>
      <c r="BY25" s="169"/>
      <c r="BZ25" s="169"/>
      <c r="CA25" s="169"/>
      <c r="CB25" s="169"/>
      <c r="CC25" s="169"/>
      <c r="CD25" s="169"/>
      <c r="CE25" s="170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3"/>
      <c r="CS25" s="171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3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6"/>
      <c r="DS25" s="174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6"/>
      <c r="EF25" s="174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6"/>
      <c r="ES25" s="174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7"/>
    </row>
    <row r="26" spans="1:161" ht="10.5" customHeight="1">
      <c r="A26" s="181" t="s">
        <v>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121" t="s">
        <v>72</v>
      </c>
      <c r="BY26" s="122"/>
      <c r="BZ26" s="122"/>
      <c r="CA26" s="122"/>
      <c r="CB26" s="122"/>
      <c r="CC26" s="122"/>
      <c r="CD26" s="122"/>
      <c r="CE26" s="123"/>
      <c r="CF26" s="124" t="s">
        <v>68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6"/>
      <c r="CS26" s="124" t="s">
        <v>275</v>
      </c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6"/>
      <c r="DF26" s="127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9"/>
      <c r="DS26" s="127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9"/>
      <c r="EF26" s="127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9"/>
      <c r="ES26" s="127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30"/>
    </row>
    <row r="27" spans="1:161" ht="10.5" customHeight="1">
      <c r="A27" s="181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80"/>
      <c r="BX27" s="121"/>
      <c r="BY27" s="122"/>
      <c r="BZ27" s="122"/>
      <c r="CA27" s="122"/>
      <c r="CB27" s="122"/>
      <c r="CC27" s="122"/>
      <c r="CD27" s="122"/>
      <c r="CE27" s="123"/>
      <c r="CF27" s="124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/>
      <c r="CS27" s="124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6"/>
      <c r="DF27" s="127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9"/>
      <c r="DS27" s="127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9"/>
      <c r="EF27" s="127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9"/>
      <c r="ES27" s="127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30"/>
    </row>
    <row r="28" spans="1:161" ht="10.5" customHeight="1">
      <c r="A28" s="154" t="s">
        <v>73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21" t="s">
        <v>74</v>
      </c>
      <c r="BY28" s="122"/>
      <c r="BZ28" s="122"/>
      <c r="CA28" s="122"/>
      <c r="CB28" s="122"/>
      <c r="CC28" s="122"/>
      <c r="CD28" s="122"/>
      <c r="CE28" s="123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27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9"/>
      <c r="DS28" s="127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/>
      <c r="EF28" s="127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9"/>
      <c r="ES28" s="127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30"/>
    </row>
    <row r="29" spans="1:161" ht="10.5" customHeight="1">
      <c r="A29" s="178" t="s">
        <v>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32"/>
      <c r="BY29" s="133"/>
      <c r="BZ29" s="133"/>
      <c r="CA29" s="133"/>
      <c r="CB29" s="133"/>
      <c r="CC29" s="133"/>
      <c r="CD29" s="133"/>
      <c r="CE29" s="134"/>
      <c r="CF29" s="138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40"/>
      <c r="CS29" s="138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40"/>
      <c r="DF29" s="144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6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6"/>
      <c r="EF29" s="144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6"/>
      <c r="ES29" s="144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50"/>
    </row>
    <row r="30" spans="1:161" ht="10.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80"/>
      <c r="BX30" s="168"/>
      <c r="BY30" s="169"/>
      <c r="BZ30" s="169"/>
      <c r="CA30" s="169"/>
      <c r="CB30" s="169"/>
      <c r="CC30" s="169"/>
      <c r="CD30" s="169"/>
      <c r="CE30" s="170"/>
      <c r="CF30" s="171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3"/>
      <c r="CS30" s="171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3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6"/>
      <c r="DS30" s="174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6"/>
      <c r="EF30" s="174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6"/>
      <c r="ES30" s="174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7"/>
    </row>
    <row r="31" spans="1:161" ht="10.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/>
      <c r="BX31" s="121"/>
      <c r="BY31" s="122"/>
      <c r="BZ31" s="122"/>
      <c r="CA31" s="122"/>
      <c r="CB31" s="122"/>
      <c r="CC31" s="122"/>
      <c r="CD31" s="122"/>
      <c r="CE31" s="123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6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30"/>
    </row>
    <row r="32" spans="1:161" ht="12.75" customHeight="1">
      <c r="A32" s="154" t="s">
        <v>75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6"/>
      <c r="BX32" s="121" t="s">
        <v>76</v>
      </c>
      <c r="BY32" s="122"/>
      <c r="BZ32" s="122"/>
      <c r="CA32" s="122"/>
      <c r="CB32" s="122"/>
      <c r="CC32" s="122"/>
      <c r="CD32" s="122"/>
      <c r="CE32" s="123"/>
      <c r="CF32" s="124" t="s">
        <v>42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6"/>
      <c r="CS32" s="124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6"/>
      <c r="DF32" s="127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9"/>
      <c r="EF32" s="127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30"/>
    </row>
    <row r="33" spans="1:161" ht="25.5" customHeight="1">
      <c r="A33" s="166" t="s">
        <v>77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21" t="s">
        <v>78</v>
      </c>
      <c r="BY33" s="122"/>
      <c r="BZ33" s="122"/>
      <c r="CA33" s="122"/>
      <c r="CB33" s="122"/>
      <c r="CC33" s="122"/>
      <c r="CD33" s="122"/>
      <c r="CE33" s="123"/>
      <c r="CF33" s="124" t="s">
        <v>79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4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27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9"/>
      <c r="DS33" s="127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27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9"/>
      <c r="ES33" s="127" t="s">
        <v>42</v>
      </c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30"/>
    </row>
    <row r="34" spans="1:161" ht="21.75" customHeight="1">
      <c r="A34" s="254" t="s">
        <v>80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5" t="s">
        <v>81</v>
      </c>
      <c r="BY34" s="256"/>
      <c r="BZ34" s="256"/>
      <c r="CA34" s="256"/>
      <c r="CB34" s="256"/>
      <c r="CC34" s="256"/>
      <c r="CD34" s="256"/>
      <c r="CE34" s="257"/>
      <c r="CF34" s="258" t="s">
        <v>42</v>
      </c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7"/>
      <c r="CS34" s="259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1"/>
      <c r="DF34" s="262">
        <f>DF35+DF43+DF52+DF57+DF65+DF68+DF88</f>
        <v>12281157.7</v>
      </c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6"/>
      <c r="DS34" s="262">
        <f>DS35+DS43+DS52+DS57+DS65+DS68+DS88</f>
        <v>12281157.7</v>
      </c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6"/>
      <c r="EF34" s="262">
        <f>EF35+EF43+EF52+EF57+EF65+EF68+EF88</f>
        <v>12281157.7</v>
      </c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6"/>
      <c r="ES34" s="267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9"/>
    </row>
    <row r="35" spans="1:161" ht="22.5" customHeight="1">
      <c r="A35" s="194" t="s">
        <v>82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48" t="s">
        <v>83</v>
      </c>
      <c r="BY35" s="49"/>
      <c r="BZ35" s="49"/>
      <c r="CA35" s="49"/>
      <c r="CB35" s="49"/>
      <c r="CC35" s="49"/>
      <c r="CD35" s="49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127">
        <f>DF36+DF38+DF40+DF41+DF37+DF39</f>
        <v>8245672.05</v>
      </c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9"/>
      <c r="DS35" s="63">
        <f>DS36+DS38+DS40+DS41+DS37</f>
        <v>8245672.05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EF36+EF38+EF40+EF41+EF37</f>
        <v>8245672.05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48" t="s">
        <v>85</v>
      </c>
      <c r="BY36" s="49"/>
      <c r="BZ36" s="49"/>
      <c r="CA36" s="49"/>
      <c r="CB36" s="49"/>
      <c r="CC36" s="49"/>
      <c r="CD36" s="49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127">
        <f>6407912.83+1797139</f>
        <v>8205051.83</v>
      </c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9"/>
      <c r="DS36" s="127">
        <f>6407912.83+1797139</f>
        <v>8205051.83</v>
      </c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9"/>
      <c r="EF36" s="127">
        <f>6407912.83+1797139</f>
        <v>8205051.83</v>
      </c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9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69" t="s">
        <v>338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48" t="s">
        <v>339</v>
      </c>
      <c r="BY37" s="49"/>
      <c r="BZ37" s="49"/>
      <c r="CA37" s="49"/>
      <c r="CB37" s="49"/>
      <c r="CC37" s="49"/>
      <c r="CD37" s="49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127">
        <v>40620.22</v>
      </c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9"/>
      <c r="DS37" s="127">
        <v>40620.22</v>
      </c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9"/>
      <c r="EF37" s="127">
        <v>40620.22</v>
      </c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9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198" t="s">
        <v>87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200"/>
      <c r="BX38" s="48" t="s">
        <v>88</v>
      </c>
      <c r="BY38" s="49"/>
      <c r="BZ38" s="49"/>
      <c r="CA38" s="49"/>
      <c r="CB38" s="49"/>
      <c r="CC38" s="49"/>
      <c r="CD38" s="49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127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9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198" t="s">
        <v>87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200"/>
      <c r="BX39" s="48" t="s">
        <v>278</v>
      </c>
      <c r="BY39" s="49"/>
      <c r="BZ39" s="49"/>
      <c r="CA39" s="49"/>
      <c r="CB39" s="49"/>
      <c r="CC39" s="49"/>
      <c r="CD39" s="49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127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9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273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5"/>
    </row>
    <row r="40" spans="1:161" ht="10.5" customHeight="1">
      <c r="A40" s="205" t="s">
        <v>288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6"/>
      <c r="BX40" s="48" t="s">
        <v>278</v>
      </c>
      <c r="BY40" s="49"/>
      <c r="BZ40" s="49"/>
      <c r="CA40" s="49"/>
      <c r="CB40" s="49"/>
      <c r="CC40" s="49"/>
      <c r="CD40" s="49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127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9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10.5" customHeight="1">
      <c r="A41" s="69" t="s">
        <v>338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48" t="s">
        <v>290</v>
      </c>
      <c r="BY41" s="49"/>
      <c r="BZ41" s="49"/>
      <c r="CA41" s="49"/>
      <c r="CB41" s="49"/>
      <c r="CC41" s="49"/>
      <c r="CD41" s="49"/>
      <c r="CE41" s="71"/>
      <c r="CF41" s="72" t="s">
        <v>89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291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127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9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196" t="s">
        <v>90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48" t="s">
        <v>91</v>
      </c>
      <c r="BY42" s="49"/>
      <c r="BZ42" s="49"/>
      <c r="CA42" s="49"/>
      <c r="CB42" s="49"/>
      <c r="CC42" s="49"/>
      <c r="CD42" s="49"/>
      <c r="CE42" s="71"/>
      <c r="CF42" s="72" t="s">
        <v>92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127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9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196" t="s">
        <v>93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48" t="s">
        <v>94</v>
      </c>
      <c r="BY43" s="49"/>
      <c r="BZ43" s="49"/>
      <c r="CA43" s="49"/>
      <c r="CB43" s="49"/>
      <c r="CC43" s="49"/>
      <c r="CD43" s="49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127">
        <f>DF44</f>
        <v>2490414.23</v>
      </c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9"/>
      <c r="DS43" s="63">
        <f>DS44+DS45</f>
        <v>2490414.23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EF44+EF45</f>
        <v>2490414.23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22.5" customHeight="1">
      <c r="A44" s="202" t="s">
        <v>96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48" t="s">
        <v>97</v>
      </c>
      <c r="BY44" s="49"/>
      <c r="BZ44" s="49"/>
      <c r="CA44" s="49"/>
      <c r="CB44" s="49"/>
      <c r="CC44" s="49"/>
      <c r="CD44" s="49"/>
      <c r="CE44" s="71"/>
      <c r="CF44" s="72" t="s">
        <v>95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279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127">
        <f>1947678.23+542736</f>
        <v>2490414.23</v>
      </c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9"/>
      <c r="DS44" s="127">
        <f>1947678.23+542736</f>
        <v>2490414.23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>
        <f>1947678.23+542736</f>
        <v>2490414.23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66" t="s">
        <v>42</v>
      </c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ht="10.5" customHeight="1" thickBot="1">
      <c r="A45" s="204" t="s">
        <v>98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6"/>
      <c r="BX45" s="41" t="s">
        <v>99</v>
      </c>
      <c r="BY45" s="42"/>
      <c r="BZ45" s="42"/>
      <c r="CA45" s="42"/>
      <c r="CB45" s="42"/>
      <c r="CC45" s="42"/>
      <c r="CD45" s="42"/>
      <c r="CE45" s="207"/>
      <c r="CF45" s="208" t="s">
        <v>95</v>
      </c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10"/>
      <c r="CS45" s="208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10"/>
      <c r="DF45" s="270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2"/>
      <c r="DS45" s="211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3"/>
      <c r="EF45" s="211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3"/>
      <c r="ES45" s="214" t="s">
        <v>42</v>
      </c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6"/>
    </row>
    <row r="46" spans="1:161" ht="10.5" customHeight="1">
      <c r="A46" s="198" t="s">
        <v>100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200"/>
      <c r="BX46" s="48" t="s">
        <v>101</v>
      </c>
      <c r="BY46" s="49"/>
      <c r="BZ46" s="49"/>
      <c r="CA46" s="49"/>
      <c r="CB46" s="49"/>
      <c r="CC46" s="49"/>
      <c r="CD46" s="49"/>
      <c r="CE46" s="71"/>
      <c r="CF46" s="72" t="s">
        <v>102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127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9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10.5" customHeight="1">
      <c r="A47" s="196" t="s">
        <v>103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48" t="s">
        <v>104</v>
      </c>
      <c r="BY47" s="49"/>
      <c r="BZ47" s="49"/>
      <c r="CA47" s="49"/>
      <c r="CB47" s="49"/>
      <c r="CC47" s="49"/>
      <c r="CD47" s="49"/>
      <c r="CE47" s="71"/>
      <c r="CF47" s="72" t="s">
        <v>105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127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9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" customHeight="1">
      <c r="A48" s="196" t="s">
        <v>106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48" t="s">
        <v>107</v>
      </c>
      <c r="BY48" s="49"/>
      <c r="BZ48" s="49"/>
      <c r="CA48" s="49"/>
      <c r="CB48" s="49"/>
      <c r="CC48" s="49"/>
      <c r="CD48" s="49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127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9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21.75" customHeight="1">
      <c r="A49" s="202" t="s">
        <v>109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8" t="s">
        <v>110</v>
      </c>
      <c r="BY49" s="49"/>
      <c r="BZ49" s="49"/>
      <c r="CA49" s="49"/>
      <c r="CB49" s="49"/>
      <c r="CC49" s="49"/>
      <c r="CD49" s="49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127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9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202" t="s">
        <v>111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48" t="s">
        <v>112</v>
      </c>
      <c r="BY50" s="49"/>
      <c r="BZ50" s="49"/>
      <c r="CA50" s="49"/>
      <c r="CB50" s="49"/>
      <c r="CC50" s="49"/>
      <c r="CD50" s="49"/>
      <c r="CE50" s="71"/>
      <c r="CF50" s="72" t="s">
        <v>108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127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9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10.5" customHeight="1">
      <c r="A51" s="217" t="s">
        <v>113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48" t="s">
        <v>114</v>
      </c>
      <c r="BY51" s="49"/>
      <c r="BZ51" s="49"/>
      <c r="CA51" s="49"/>
      <c r="CB51" s="49"/>
      <c r="CC51" s="49"/>
      <c r="CD51" s="49"/>
      <c r="CE51" s="71"/>
      <c r="CF51" s="72" t="s">
        <v>115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127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9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21.75" customHeight="1">
      <c r="A52" s="196" t="s">
        <v>116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48" t="s">
        <v>117</v>
      </c>
      <c r="BY52" s="49"/>
      <c r="BZ52" s="49"/>
      <c r="CA52" s="49"/>
      <c r="CB52" s="49"/>
      <c r="CC52" s="49"/>
      <c r="CD52" s="49"/>
      <c r="CE52" s="71"/>
      <c r="CF52" s="72" t="s">
        <v>118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127">
        <f>DF53</f>
        <v>0</v>
      </c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9"/>
      <c r="DS52" s="63">
        <f>DS53</f>
        <v>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EF53</f>
        <v>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33.75" customHeight="1">
      <c r="A53" s="202" t="s">
        <v>119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48" t="s">
        <v>120</v>
      </c>
      <c r="BY53" s="49"/>
      <c r="BZ53" s="49"/>
      <c r="CA53" s="49"/>
      <c r="CB53" s="49"/>
      <c r="CC53" s="49"/>
      <c r="CD53" s="49"/>
      <c r="CE53" s="71"/>
      <c r="CF53" s="72" t="s">
        <v>121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292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127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9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21.75" customHeight="1">
      <c r="A54" s="196" t="s">
        <v>122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48" t="s">
        <v>123</v>
      </c>
      <c r="BY54" s="49"/>
      <c r="BZ54" s="49"/>
      <c r="CA54" s="49"/>
      <c r="CB54" s="49"/>
      <c r="CC54" s="49"/>
      <c r="CD54" s="49"/>
      <c r="CE54" s="71"/>
      <c r="CF54" s="72" t="s">
        <v>124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127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33.75" customHeight="1">
      <c r="A55" s="196" t="s">
        <v>125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48" t="s">
        <v>126</v>
      </c>
      <c r="BY55" s="49"/>
      <c r="BZ55" s="49"/>
      <c r="CA55" s="49"/>
      <c r="CB55" s="49"/>
      <c r="CC55" s="49"/>
      <c r="CD55" s="49"/>
      <c r="CE55" s="71"/>
      <c r="CF55" s="72" t="s">
        <v>127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127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10.5" customHeight="1">
      <c r="A56" s="196" t="s">
        <v>128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48" t="s">
        <v>129</v>
      </c>
      <c r="BY56" s="49"/>
      <c r="BZ56" s="49"/>
      <c r="CA56" s="49"/>
      <c r="CB56" s="49"/>
      <c r="CC56" s="49"/>
      <c r="CD56" s="49"/>
      <c r="CE56" s="71"/>
      <c r="CF56" s="72" t="s">
        <v>130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127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" customHeight="1">
      <c r="A57" s="217" t="s">
        <v>131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48" t="s">
        <v>132</v>
      </c>
      <c r="BY57" s="49"/>
      <c r="BZ57" s="49"/>
      <c r="CA57" s="49"/>
      <c r="CB57" s="49"/>
      <c r="CC57" s="49"/>
      <c r="CD57" s="49"/>
      <c r="CE57" s="71"/>
      <c r="CF57" s="72" t="s">
        <v>133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127">
        <f>DF58+DF59+DF60</f>
        <v>181194.7</v>
      </c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9"/>
      <c r="DS57" s="63">
        <f>DS58+DS59+DS60</f>
        <v>181194.7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EF58+EF59+EF60</f>
        <v>181194.7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196" t="s">
        <v>134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48" t="s">
        <v>135</v>
      </c>
      <c r="BY58" s="49"/>
      <c r="BZ58" s="49"/>
      <c r="CA58" s="49"/>
      <c r="CB58" s="49"/>
      <c r="CC58" s="49"/>
      <c r="CD58" s="49"/>
      <c r="CE58" s="71"/>
      <c r="CF58" s="72" t="s">
        <v>136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127">
        <v>181194.7</v>
      </c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9"/>
      <c r="DS58" s="127">
        <v>181194.7</v>
      </c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9"/>
      <c r="EF58" s="127">
        <v>181194.7</v>
      </c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9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21.75" customHeight="1">
      <c r="A59" s="196" t="s">
        <v>137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48" t="s">
        <v>138</v>
      </c>
      <c r="BY59" s="49"/>
      <c r="BZ59" s="49"/>
      <c r="CA59" s="49"/>
      <c r="CB59" s="49"/>
      <c r="CC59" s="49"/>
      <c r="CD59" s="49"/>
      <c r="CE59" s="71"/>
      <c r="CF59" s="72" t="s">
        <v>139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127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9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8.75" customHeight="1">
      <c r="A60" s="196" t="s">
        <v>140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48" t="s">
        <v>141</v>
      </c>
      <c r="BY60" s="49"/>
      <c r="BZ60" s="49"/>
      <c r="CA60" s="49"/>
      <c r="CB60" s="49"/>
      <c r="CC60" s="49"/>
      <c r="CD60" s="49"/>
      <c r="CE60" s="71"/>
      <c r="CF60" s="72" t="s">
        <v>142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 t="s">
        <v>281</v>
      </c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127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9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10.5" customHeight="1">
      <c r="A61" s="217" t="s">
        <v>143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48" t="s">
        <v>144</v>
      </c>
      <c r="BY61" s="49"/>
      <c r="BZ61" s="49"/>
      <c r="CA61" s="49"/>
      <c r="CB61" s="49"/>
      <c r="CC61" s="49"/>
      <c r="CD61" s="49"/>
      <c r="CE61" s="71"/>
      <c r="CF61" s="72" t="s">
        <v>42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127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9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21.75" customHeight="1">
      <c r="A62" s="196" t="s">
        <v>145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48" t="s">
        <v>146</v>
      </c>
      <c r="BY62" s="49"/>
      <c r="BZ62" s="49"/>
      <c r="CA62" s="49"/>
      <c r="CB62" s="49"/>
      <c r="CC62" s="49"/>
      <c r="CD62" s="49"/>
      <c r="CE62" s="71"/>
      <c r="CF62" s="72" t="s">
        <v>147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127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9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10.5" customHeight="1">
      <c r="A63" s="196" t="s">
        <v>148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48" t="s">
        <v>149</v>
      </c>
      <c r="BY63" s="49"/>
      <c r="BZ63" s="49"/>
      <c r="CA63" s="49"/>
      <c r="CB63" s="49"/>
      <c r="CC63" s="49"/>
      <c r="CD63" s="49"/>
      <c r="CE63" s="71"/>
      <c r="CF63" s="72" t="s">
        <v>150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127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9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21.75" customHeight="1">
      <c r="A64" s="196" t="s">
        <v>151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48" t="s">
        <v>152</v>
      </c>
      <c r="BY64" s="49"/>
      <c r="BZ64" s="49"/>
      <c r="CA64" s="49"/>
      <c r="CB64" s="49"/>
      <c r="CC64" s="49"/>
      <c r="CD64" s="49"/>
      <c r="CE64" s="71"/>
      <c r="CF64" s="72" t="s">
        <v>153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127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9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19.5" customHeight="1">
      <c r="A65" s="217" t="s">
        <v>154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48" t="s">
        <v>155</v>
      </c>
      <c r="BY65" s="49"/>
      <c r="BZ65" s="49"/>
      <c r="CA65" s="49"/>
      <c r="CB65" s="49"/>
      <c r="CC65" s="49"/>
      <c r="CD65" s="49"/>
      <c r="CE65" s="71"/>
      <c r="CF65" s="72" t="s">
        <v>42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127">
        <f>DF66+DF67</f>
        <v>0</v>
      </c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9"/>
      <c r="DS65" s="63">
        <f>DS66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EF66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21.75" customHeight="1">
      <c r="A66" s="196" t="s">
        <v>156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48" t="s">
        <v>157</v>
      </c>
      <c r="BY66" s="49"/>
      <c r="BZ66" s="49"/>
      <c r="CA66" s="49"/>
      <c r="CB66" s="49"/>
      <c r="CC66" s="49"/>
      <c r="CD66" s="49"/>
      <c r="CE66" s="71"/>
      <c r="CF66" s="72" t="s">
        <v>158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282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127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9"/>
      <c r="DS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 t="s">
        <v>42</v>
      </c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196" t="s">
        <v>355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48" t="s">
        <v>353</v>
      </c>
      <c r="BY67" s="49"/>
      <c r="BZ67" s="49"/>
      <c r="CA67" s="49"/>
      <c r="CB67" s="49"/>
      <c r="CC67" s="49"/>
      <c r="CD67" s="49"/>
      <c r="CE67" s="71"/>
      <c r="CF67" s="72" t="s">
        <v>142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354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127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9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2.75" customHeight="1">
      <c r="A68" s="217" t="s">
        <v>159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48" t="s">
        <v>160</v>
      </c>
      <c r="BY68" s="49"/>
      <c r="BZ68" s="49"/>
      <c r="CA68" s="49"/>
      <c r="CB68" s="49"/>
      <c r="CC68" s="49"/>
      <c r="CD68" s="49"/>
      <c r="CE68" s="71"/>
      <c r="CF68" s="72" t="s">
        <v>42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127">
        <f>DF69+DF70+DF71+DF72+DF87</f>
        <v>1363876.72</v>
      </c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9"/>
      <c r="DS68" s="127">
        <f>DS69+DS70+DS71+DS72+DS87</f>
        <v>1363876.72</v>
      </c>
      <c r="DT68" s="128"/>
      <c r="DU68" s="128"/>
      <c r="DV68" s="128"/>
      <c r="DW68" s="128"/>
      <c r="DX68" s="128"/>
      <c r="DY68" s="128"/>
      <c r="DZ68" s="128"/>
      <c r="EA68" s="128"/>
      <c r="EB68" s="128"/>
      <c r="EC68" s="128"/>
      <c r="ED68" s="128"/>
      <c r="EE68" s="129"/>
      <c r="EF68" s="127">
        <f>EF69+EF70+EF71+EF72+EF87</f>
        <v>1363876.72</v>
      </c>
      <c r="EG68" s="128"/>
      <c r="EH68" s="128"/>
      <c r="EI68" s="128"/>
      <c r="EJ68" s="128"/>
      <c r="EK68" s="128"/>
      <c r="EL68" s="128"/>
      <c r="EM68" s="128"/>
      <c r="EN68" s="128"/>
      <c r="EO68" s="128"/>
      <c r="EP68" s="128"/>
      <c r="EQ68" s="128"/>
      <c r="ER68" s="129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21.75" customHeight="1">
      <c r="A69" s="196" t="s">
        <v>161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48" t="s">
        <v>162</v>
      </c>
      <c r="BY69" s="49"/>
      <c r="BZ69" s="49"/>
      <c r="CA69" s="49"/>
      <c r="CB69" s="49"/>
      <c r="CC69" s="49"/>
      <c r="CD69" s="49"/>
      <c r="CE69" s="71"/>
      <c r="CF69" s="72" t="s">
        <v>163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4"/>
      <c r="DF69" s="127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9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8"/>
    </row>
    <row r="70" spans="1:161" ht="18.75" customHeight="1" thickBot="1">
      <c r="A70" s="196" t="s">
        <v>164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219" t="s">
        <v>165</v>
      </c>
      <c r="BY70" s="220"/>
      <c r="BZ70" s="220"/>
      <c r="CA70" s="220"/>
      <c r="CB70" s="220"/>
      <c r="CC70" s="220"/>
      <c r="CD70" s="220"/>
      <c r="CE70" s="221"/>
      <c r="CF70" s="222" t="s">
        <v>166</v>
      </c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4"/>
      <c r="CS70" s="222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4"/>
      <c r="DF70" s="144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6"/>
      <c r="DS70" s="225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7"/>
      <c r="EF70" s="225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7"/>
      <c r="ES70" s="51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228"/>
    </row>
    <row r="71" spans="1:161" ht="21.75" customHeight="1">
      <c r="A71" s="196" t="s">
        <v>167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59" t="s">
        <v>168</v>
      </c>
      <c r="BY71" s="60"/>
      <c r="BZ71" s="60"/>
      <c r="CA71" s="60"/>
      <c r="CB71" s="60"/>
      <c r="CC71" s="60"/>
      <c r="CD71" s="60"/>
      <c r="CE71" s="100"/>
      <c r="CF71" s="101" t="s">
        <v>169</v>
      </c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3"/>
      <c r="CS71" s="101" t="s">
        <v>283</v>
      </c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3"/>
      <c r="DF71" s="163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5"/>
      <c r="DS71" s="229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1"/>
      <c r="EF71" s="229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1"/>
      <c r="ES71" s="232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4"/>
    </row>
    <row r="72" spans="1:161" ht="11.25" customHeight="1">
      <c r="A72" s="198" t="s">
        <v>170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200"/>
      <c r="BX72" s="235" t="s">
        <v>171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174">
        <f>DF74+DF75+DF76+DF77+DF78+DF79+DF80+DF81+DF82+DF83+DF84+DF85+DF86</f>
        <v>530410.77</v>
      </c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6"/>
      <c r="DS72" s="241">
        <f>DS74+DS75+DS76+DS77+DS78+DS79+DS80+DS81+DS82+DS83+DS84+DS85+DS86</f>
        <v>530410.77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f>EF74+EF75+EF76+EF77+EF78+EF79+EF80+EF81+EF82+EF83+EF84+EF85+EF86</f>
        <v>530410.77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>
        <f>ES74+ES75+ES76+ES77+ES78+ES79+ES80+ES81+ES82+ES83+ES84+ES85+ES86</f>
        <v>0</v>
      </c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44" t="s">
        <v>173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35"/>
      <c r="BY73" s="236"/>
      <c r="BZ73" s="236"/>
      <c r="CA73" s="236"/>
      <c r="CB73" s="236"/>
      <c r="CC73" s="236"/>
      <c r="CD73" s="236"/>
      <c r="CE73" s="237"/>
      <c r="CF73" s="238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171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3"/>
      <c r="DS73" s="238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40"/>
      <c r="EF73" s="238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40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313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293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174">
        <v>77993.31</v>
      </c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6"/>
      <c r="DS74" s="174">
        <v>77993.31</v>
      </c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6"/>
      <c r="EF74" s="174">
        <v>77993.31</v>
      </c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6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285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314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294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6"/>
      <c r="DS75" s="174"/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6"/>
      <c r="EF75" s="174"/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6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286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315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295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174">
        <v>40000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6"/>
      <c r="DS76" s="174">
        <v>40000</v>
      </c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6"/>
      <c r="EF76" s="174">
        <v>40000</v>
      </c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6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287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316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283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174">
        <v>55444.12</v>
      </c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6"/>
      <c r="DS77" s="174">
        <v>55444.12</v>
      </c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6"/>
      <c r="EF77" s="174">
        <v>55444.12</v>
      </c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6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288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317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296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174">
        <v>255173.34</v>
      </c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6"/>
      <c r="DS78" s="174">
        <v>255173.34</v>
      </c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6"/>
      <c r="EF78" s="174">
        <v>255173.34</v>
      </c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6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298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318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297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174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6"/>
      <c r="DS79" s="174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6"/>
      <c r="EF79" s="174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6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299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319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301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174">
        <v>1800</v>
      </c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6"/>
      <c r="DS80" s="174">
        <v>1800</v>
      </c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6"/>
      <c r="EF80" s="174">
        <v>1800</v>
      </c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76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300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320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302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174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6"/>
      <c r="DS81" s="174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6"/>
      <c r="EF81" s="174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6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304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321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303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174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6"/>
      <c r="DS82" s="174"/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6"/>
      <c r="EF82" s="174"/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6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308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322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305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174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6"/>
      <c r="DS83" s="174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6"/>
      <c r="EF83" s="174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6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309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323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306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174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6"/>
      <c r="DS84" s="174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6"/>
      <c r="EF84" s="174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6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205" t="s">
        <v>310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6"/>
      <c r="BX85" s="235" t="s">
        <v>324</v>
      </c>
      <c r="BY85" s="236"/>
      <c r="BZ85" s="236"/>
      <c r="CA85" s="236"/>
      <c r="CB85" s="236"/>
      <c r="CC85" s="236"/>
      <c r="CD85" s="236"/>
      <c r="CE85" s="237"/>
      <c r="CF85" s="238" t="s">
        <v>172</v>
      </c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40"/>
      <c r="CS85" s="238" t="s">
        <v>307</v>
      </c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40"/>
      <c r="DF85" s="174">
        <v>100000</v>
      </c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6"/>
      <c r="DS85" s="174">
        <v>100000</v>
      </c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6"/>
      <c r="EF85" s="174">
        <v>100000</v>
      </c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6"/>
      <c r="ES85" s="241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3"/>
    </row>
    <row r="86" spans="1:161" ht="11.25" customHeight="1">
      <c r="A86" s="205" t="s">
        <v>312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6"/>
      <c r="BX86" s="235" t="s">
        <v>325</v>
      </c>
      <c r="BY86" s="236"/>
      <c r="BZ86" s="236"/>
      <c r="CA86" s="236"/>
      <c r="CB86" s="236"/>
      <c r="CC86" s="236"/>
      <c r="CD86" s="236"/>
      <c r="CE86" s="237"/>
      <c r="CF86" s="238" t="s">
        <v>172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40"/>
      <c r="CS86" s="238" t="s">
        <v>311</v>
      </c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40"/>
      <c r="DF86" s="174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6"/>
      <c r="DS86" s="174"/>
      <c r="DT86" s="175"/>
      <c r="DU86" s="175"/>
      <c r="DV86" s="175"/>
      <c r="DW86" s="175"/>
      <c r="DX86" s="175"/>
      <c r="DY86" s="175"/>
      <c r="DZ86" s="175"/>
      <c r="EA86" s="175"/>
      <c r="EB86" s="175"/>
      <c r="EC86" s="175"/>
      <c r="ED86" s="175"/>
      <c r="EE86" s="176"/>
      <c r="EF86" s="174"/>
      <c r="EG86" s="175"/>
      <c r="EH86" s="175"/>
      <c r="EI86" s="175"/>
      <c r="EJ86" s="175"/>
      <c r="EK86" s="175"/>
      <c r="EL86" s="175"/>
      <c r="EM86" s="175"/>
      <c r="EN86" s="175"/>
      <c r="EO86" s="175"/>
      <c r="EP86" s="175"/>
      <c r="EQ86" s="175"/>
      <c r="ER86" s="176"/>
      <c r="ES86" s="241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3"/>
    </row>
    <row r="87" spans="1:161" ht="11.25" customHeight="1">
      <c r="A87" s="205" t="s">
        <v>286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6"/>
      <c r="BX87" s="235" t="s">
        <v>360</v>
      </c>
      <c r="BY87" s="236"/>
      <c r="BZ87" s="236"/>
      <c r="CA87" s="236"/>
      <c r="CB87" s="236"/>
      <c r="CC87" s="236"/>
      <c r="CD87" s="236"/>
      <c r="CE87" s="237"/>
      <c r="CF87" s="238" t="s">
        <v>361</v>
      </c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40"/>
      <c r="CS87" s="238" t="s">
        <v>295</v>
      </c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40"/>
      <c r="DF87" s="174">
        <v>833465.95</v>
      </c>
      <c r="DG87" s="175"/>
      <c r="DH87" s="175"/>
      <c r="DI87" s="175"/>
      <c r="DJ87" s="175"/>
      <c r="DK87" s="175"/>
      <c r="DL87" s="175"/>
      <c r="DM87" s="175"/>
      <c r="DN87" s="175"/>
      <c r="DO87" s="175"/>
      <c r="DP87" s="175"/>
      <c r="DQ87" s="175"/>
      <c r="DR87" s="176"/>
      <c r="DS87" s="174">
        <v>833465.95</v>
      </c>
      <c r="DT87" s="175"/>
      <c r="DU87" s="175"/>
      <c r="DV87" s="175"/>
      <c r="DW87" s="175"/>
      <c r="DX87" s="175"/>
      <c r="DY87" s="175"/>
      <c r="DZ87" s="175"/>
      <c r="EA87" s="175"/>
      <c r="EB87" s="175"/>
      <c r="EC87" s="175"/>
      <c r="ED87" s="175"/>
      <c r="EE87" s="176"/>
      <c r="EF87" s="174">
        <v>833465.95</v>
      </c>
      <c r="EG87" s="175"/>
      <c r="EH87" s="175"/>
      <c r="EI87" s="175"/>
      <c r="EJ87" s="175"/>
      <c r="EK87" s="175"/>
      <c r="EL87" s="175"/>
      <c r="EM87" s="175"/>
      <c r="EN87" s="175"/>
      <c r="EO87" s="175"/>
      <c r="EP87" s="175"/>
      <c r="EQ87" s="175"/>
      <c r="ER87" s="176"/>
      <c r="ES87" s="241"/>
      <c r="ET87" s="242"/>
      <c r="EU87" s="242"/>
      <c r="EV87" s="242"/>
      <c r="EW87" s="242"/>
      <c r="EX87" s="242"/>
      <c r="EY87" s="242"/>
      <c r="EZ87" s="242"/>
      <c r="FA87" s="242"/>
      <c r="FB87" s="242"/>
      <c r="FC87" s="242"/>
      <c r="FD87" s="242"/>
      <c r="FE87" s="243"/>
    </row>
    <row r="88" spans="1:161" ht="11.25" customHeight="1">
      <c r="A88" s="196" t="s">
        <v>174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48" t="s">
        <v>175</v>
      </c>
      <c r="BY88" s="49"/>
      <c r="BZ88" s="49"/>
      <c r="CA88" s="49"/>
      <c r="CB88" s="49"/>
      <c r="CC88" s="49"/>
      <c r="CD88" s="49"/>
      <c r="CE88" s="71"/>
      <c r="CF88" s="72" t="s">
        <v>176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127">
        <f>DF89+DF90</f>
        <v>0</v>
      </c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9"/>
      <c r="DS88" s="63">
        <f>DS89+DS90</f>
        <v>0</v>
      </c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>
        <f>EF89+EF90</f>
        <v>0</v>
      </c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3">
        <f>ES89+ES90</f>
        <v>0</v>
      </c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5"/>
    </row>
    <row r="89" spans="1:161" ht="21.75" customHeight="1">
      <c r="A89" s="202" t="s">
        <v>177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48" t="s">
        <v>178</v>
      </c>
      <c r="BY89" s="49"/>
      <c r="BZ89" s="49"/>
      <c r="CA89" s="49"/>
      <c r="CB89" s="49"/>
      <c r="CC89" s="49"/>
      <c r="CD89" s="49"/>
      <c r="CE89" s="71"/>
      <c r="CF89" s="72" t="s">
        <v>179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127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9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22.5" customHeight="1">
      <c r="A90" s="202" t="s">
        <v>180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48" t="s">
        <v>181</v>
      </c>
      <c r="BY90" s="49"/>
      <c r="BZ90" s="49"/>
      <c r="CA90" s="49"/>
      <c r="CB90" s="49"/>
      <c r="CC90" s="49"/>
      <c r="CD90" s="49"/>
      <c r="CE90" s="71"/>
      <c r="CF90" s="72" t="s">
        <v>182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127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9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245" t="s">
        <v>183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6" t="s">
        <v>184</v>
      </c>
      <c r="BY91" s="247"/>
      <c r="BZ91" s="247"/>
      <c r="CA91" s="247"/>
      <c r="CB91" s="247"/>
      <c r="CC91" s="247"/>
      <c r="CD91" s="247"/>
      <c r="CE91" s="248"/>
      <c r="CF91" s="249" t="s">
        <v>185</v>
      </c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1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127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9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22.5" customHeight="1">
      <c r="A92" s="194" t="s">
        <v>186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48" t="s">
        <v>187</v>
      </c>
      <c r="BY92" s="49"/>
      <c r="BZ92" s="49"/>
      <c r="CA92" s="49"/>
      <c r="CB92" s="49"/>
      <c r="CC92" s="49"/>
      <c r="CD92" s="49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127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9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194" t="s">
        <v>188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48" t="s">
        <v>189</v>
      </c>
      <c r="BY93" s="49"/>
      <c r="BZ93" s="49"/>
      <c r="CA93" s="49"/>
      <c r="CB93" s="49"/>
      <c r="CC93" s="49"/>
      <c r="CD93" s="49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127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9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194" t="s">
        <v>191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48" t="s">
        <v>190</v>
      </c>
      <c r="BY94" s="49"/>
      <c r="BZ94" s="49"/>
      <c r="CA94" s="49"/>
      <c r="CB94" s="49"/>
      <c r="CC94" s="49"/>
      <c r="CD94" s="49"/>
      <c r="CE94" s="71"/>
      <c r="CF94" s="72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127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9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2.75" customHeight="1">
      <c r="A95" s="245" t="s">
        <v>192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  <c r="BS95" s="245"/>
      <c r="BT95" s="245"/>
      <c r="BU95" s="245"/>
      <c r="BV95" s="245"/>
      <c r="BW95" s="245"/>
      <c r="BX95" s="246" t="s">
        <v>193</v>
      </c>
      <c r="BY95" s="247"/>
      <c r="BZ95" s="247"/>
      <c r="CA95" s="247"/>
      <c r="CB95" s="247"/>
      <c r="CC95" s="247"/>
      <c r="CD95" s="247"/>
      <c r="CE95" s="248"/>
      <c r="CF95" s="249" t="s">
        <v>42</v>
      </c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1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127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9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spans="1:161" ht="15.75" customHeight="1">
      <c r="A96" s="194" t="s">
        <v>194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48" t="s">
        <v>195</v>
      </c>
      <c r="BY96" s="49"/>
      <c r="BZ96" s="49"/>
      <c r="CA96" s="49"/>
      <c r="CB96" s="49"/>
      <c r="CC96" s="49"/>
      <c r="CD96" s="49"/>
      <c r="CE96" s="71"/>
      <c r="CF96" s="72" t="s">
        <v>196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4"/>
      <c r="CS96" s="72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127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9"/>
      <c r="DS96" s="63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8"/>
    </row>
    <row r="97" ht="3" customHeight="1"/>
    <row r="98" ht="3" customHeight="1"/>
  </sheetData>
  <sheetProtection/>
  <mergeCells count="713">
    <mergeCell ref="EF87:ER87"/>
    <mergeCell ref="ES87:FE87"/>
    <mergeCell ref="A87:BW87"/>
    <mergeCell ref="BX87:CE87"/>
    <mergeCell ref="CF87:CR87"/>
    <mergeCell ref="CS87:DE87"/>
    <mergeCell ref="DF87:DR87"/>
    <mergeCell ref="DS87:EE87"/>
    <mergeCell ref="ES39:FE39"/>
    <mergeCell ref="A39:BW39"/>
    <mergeCell ref="BX67:CE67"/>
    <mergeCell ref="A67:BW67"/>
    <mergeCell ref="CF67:CR67"/>
    <mergeCell ref="CS67:DE67"/>
    <mergeCell ref="DF67:DR67"/>
    <mergeCell ref="DS67:EE67"/>
    <mergeCell ref="EF67:ER67"/>
    <mergeCell ref="ES67:FE67"/>
    <mergeCell ref="BX39:CE39"/>
    <mergeCell ref="CF39:CR39"/>
    <mergeCell ref="CS39:DE39"/>
    <mergeCell ref="DF39:DR39"/>
    <mergeCell ref="DS39:EE39"/>
    <mergeCell ref="EF39:ER39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5:BW95"/>
    <mergeCell ref="BX95:CE95"/>
    <mergeCell ref="CF95:CR95"/>
    <mergeCell ref="CS95:DE95"/>
    <mergeCell ref="DF95:DR95"/>
    <mergeCell ref="DS95:EE95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6:ER86"/>
    <mergeCell ref="ES86:FE86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3:BW63"/>
    <mergeCell ref="BX63:CE63"/>
    <mergeCell ref="CF63:CR63"/>
    <mergeCell ref="CS63:DE63"/>
    <mergeCell ref="DF63:DR63"/>
    <mergeCell ref="DS63:EE63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1:BW61"/>
    <mergeCell ref="BX61:CE61"/>
    <mergeCell ref="CF61:CR61"/>
    <mergeCell ref="CS61:DE61"/>
    <mergeCell ref="DF61:DR61"/>
    <mergeCell ref="DS61:EE61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59:BW59"/>
    <mergeCell ref="BX59:CE59"/>
    <mergeCell ref="CF59:CR59"/>
    <mergeCell ref="CS59:DE59"/>
    <mergeCell ref="DF59:DR59"/>
    <mergeCell ref="DS59:EE59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7:BW57"/>
    <mergeCell ref="BX57:CE57"/>
    <mergeCell ref="CF57:CR57"/>
    <mergeCell ref="CS57:DE57"/>
    <mergeCell ref="DF57:DR57"/>
    <mergeCell ref="DS57:EE57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3:BW53"/>
    <mergeCell ref="BX53:CE53"/>
    <mergeCell ref="CF53:CR53"/>
    <mergeCell ref="CS53:DE53"/>
    <mergeCell ref="DF53:DR53"/>
    <mergeCell ref="DS53:EE53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49:BW49"/>
    <mergeCell ref="BX49:CE49"/>
    <mergeCell ref="CF49:CR49"/>
    <mergeCell ref="CS49:DE49"/>
    <mergeCell ref="DF49:DR49"/>
    <mergeCell ref="DS49:EE49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7:BW47"/>
    <mergeCell ref="BX47:CE47"/>
    <mergeCell ref="CF47:CR47"/>
    <mergeCell ref="CS47:DE47"/>
    <mergeCell ref="DF47:DR47"/>
    <mergeCell ref="DS47:EE47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F38:ER38"/>
    <mergeCell ref="ES38:FE38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6:BW6"/>
    <mergeCell ref="BX6:CE6"/>
    <mergeCell ref="CF6:CR6"/>
    <mergeCell ref="CS6:DE6"/>
    <mergeCell ref="DF6:DR6"/>
    <mergeCell ref="DS6:EE6"/>
    <mergeCell ref="EB4:EE4"/>
    <mergeCell ref="EF4:EK4"/>
    <mergeCell ref="EL4:EN4"/>
    <mergeCell ref="EO4:ER4"/>
    <mergeCell ref="ES4:FE5"/>
    <mergeCell ref="DF5:DR5"/>
    <mergeCell ref="DS5:EE5"/>
    <mergeCell ref="EF5:ER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A2:FD2"/>
    <mergeCell ref="EF37:ER37"/>
    <mergeCell ref="ES37:FE37"/>
    <mergeCell ref="A37:BW37"/>
    <mergeCell ref="BX37:CE37"/>
    <mergeCell ref="CF37:CR37"/>
    <mergeCell ref="CS37:DE37"/>
    <mergeCell ref="DF37:DR37"/>
    <mergeCell ref="DS37:EE37"/>
    <mergeCell ref="DY4:EA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rowBreaks count="2" manualBreakCount="2">
    <brk id="33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95"/>
  <sheetViews>
    <sheetView zoomScalePageLayoutView="0" workbookViewId="0" topLeftCell="A49">
      <selection activeCell="EF44" sqref="EF44:ER44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0" ht="15.75">
      <c r="A2" s="252" t="s">
        <v>347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77" t="s">
        <v>2</v>
      </c>
      <c r="BY3" s="78"/>
      <c r="BZ3" s="78"/>
      <c r="CA3" s="78"/>
      <c r="CB3" s="78"/>
      <c r="CC3" s="78"/>
      <c r="CD3" s="78"/>
      <c r="CE3" s="79"/>
      <c r="CF3" s="77" t="s">
        <v>3</v>
      </c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9"/>
      <c r="CS3" s="77" t="s">
        <v>4</v>
      </c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80"/>
      <c r="BY4" s="81"/>
      <c r="BZ4" s="81"/>
      <c r="CA4" s="81"/>
      <c r="CB4" s="81"/>
      <c r="CC4" s="81"/>
      <c r="CD4" s="81"/>
      <c r="CE4" s="82"/>
      <c r="CF4" s="80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2"/>
      <c r="CS4" s="80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6" t="s">
        <v>5</v>
      </c>
      <c r="DG4" s="87"/>
      <c r="DH4" s="87"/>
      <c r="DI4" s="87"/>
      <c r="DJ4" s="87"/>
      <c r="DK4" s="87"/>
      <c r="DL4" s="88" t="s">
        <v>269</v>
      </c>
      <c r="DM4" s="88"/>
      <c r="DN4" s="88"/>
      <c r="DO4" s="89" t="s">
        <v>6</v>
      </c>
      <c r="DP4" s="89"/>
      <c r="DQ4" s="89"/>
      <c r="DR4" s="90"/>
      <c r="DS4" s="86" t="s">
        <v>5</v>
      </c>
      <c r="DT4" s="87"/>
      <c r="DU4" s="87"/>
      <c r="DV4" s="87"/>
      <c r="DW4" s="87"/>
      <c r="DX4" s="87"/>
      <c r="DY4" s="88" t="s">
        <v>359</v>
      </c>
      <c r="DZ4" s="88"/>
      <c r="EA4" s="88"/>
      <c r="EB4" s="89" t="s">
        <v>6</v>
      </c>
      <c r="EC4" s="89"/>
      <c r="ED4" s="89"/>
      <c r="EE4" s="90"/>
      <c r="EF4" s="86" t="s">
        <v>5</v>
      </c>
      <c r="EG4" s="87"/>
      <c r="EH4" s="87"/>
      <c r="EI4" s="87"/>
      <c r="EJ4" s="87"/>
      <c r="EK4" s="87"/>
      <c r="EL4" s="88" t="s">
        <v>357</v>
      </c>
      <c r="EM4" s="88"/>
      <c r="EN4" s="88"/>
      <c r="EO4" s="89" t="s">
        <v>6</v>
      </c>
      <c r="EP4" s="89"/>
      <c r="EQ4" s="89"/>
      <c r="ER4" s="90"/>
      <c r="ES4" s="77" t="s">
        <v>10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:161" ht="3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6"/>
      <c r="BX5" s="83"/>
      <c r="BY5" s="84"/>
      <c r="BZ5" s="84"/>
      <c r="CA5" s="84"/>
      <c r="CB5" s="84"/>
      <c r="CC5" s="84"/>
      <c r="CD5" s="84"/>
      <c r="CE5" s="85"/>
      <c r="CF5" s="83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5"/>
      <c r="CS5" s="83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5"/>
      <c r="DF5" s="91" t="s">
        <v>7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3"/>
      <c r="DS5" s="91" t="s">
        <v>8</v>
      </c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3"/>
      <c r="EF5" s="91" t="s">
        <v>9</v>
      </c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3"/>
      <c r="ES5" s="83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ht="12" thickBot="1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5"/>
      <c r="BX6" s="96" t="s">
        <v>13</v>
      </c>
      <c r="BY6" s="97"/>
      <c r="BZ6" s="97"/>
      <c r="CA6" s="97"/>
      <c r="CB6" s="97"/>
      <c r="CC6" s="97"/>
      <c r="CD6" s="97"/>
      <c r="CE6" s="98"/>
      <c r="CF6" s="96" t="s">
        <v>14</v>
      </c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8"/>
      <c r="CS6" s="96" t="s">
        <v>15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8"/>
      <c r="DF6" s="96" t="s">
        <v>16</v>
      </c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17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8"/>
      <c r="EF6" s="96" t="s">
        <v>18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19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:161" ht="12.75" customHeight="1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9" t="s">
        <v>41</v>
      </c>
      <c r="BY7" s="60"/>
      <c r="BZ7" s="60"/>
      <c r="CA7" s="60"/>
      <c r="CB7" s="60"/>
      <c r="CC7" s="60"/>
      <c r="CD7" s="60"/>
      <c r="CE7" s="100"/>
      <c r="CF7" s="101" t="s">
        <v>42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101" t="s">
        <v>42</v>
      </c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3"/>
      <c r="DF7" s="104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253"/>
    </row>
    <row r="8" spans="1:161" ht="12.7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48" t="s">
        <v>44</v>
      </c>
      <c r="BY8" s="49"/>
      <c r="BZ8" s="49"/>
      <c r="CA8" s="49"/>
      <c r="CB8" s="49"/>
      <c r="CC8" s="49"/>
      <c r="CD8" s="49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107"/>
    </row>
    <row r="9" spans="1:161" ht="24" customHeight="1">
      <c r="A9" s="254" t="s">
        <v>45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5" t="s">
        <v>46</v>
      </c>
      <c r="BY9" s="256"/>
      <c r="BZ9" s="256"/>
      <c r="CA9" s="256"/>
      <c r="CB9" s="256"/>
      <c r="CC9" s="256"/>
      <c r="CD9" s="256"/>
      <c r="CE9" s="257"/>
      <c r="CF9" s="258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7"/>
      <c r="CS9" s="259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1"/>
      <c r="DF9" s="262">
        <f>DF10+DF13+DF17+DF20+DF23+DF28+DF32</f>
        <v>2339875</v>
      </c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4"/>
      <c r="DS9" s="262">
        <f>DS10+DS13+DS17+DS20+DS23+DS28+DS32</f>
        <v>2339875</v>
      </c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4"/>
      <c r="EF9" s="262">
        <f>EF10+EF13+EF17+EF20+EF23+EF28+EF32</f>
        <v>2339875</v>
      </c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4"/>
      <c r="ES9" s="262">
        <f>ES10+ES13+ES17+ES20+ES23+ES28+ES32</f>
        <v>0</v>
      </c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4"/>
    </row>
    <row r="10" spans="1:161" ht="22.5" customHeight="1">
      <c r="A10" s="119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1" t="s">
        <v>48</v>
      </c>
      <c r="BY10" s="122"/>
      <c r="BZ10" s="122"/>
      <c r="CA10" s="122"/>
      <c r="CB10" s="122"/>
      <c r="CC10" s="122"/>
      <c r="CD10" s="122"/>
      <c r="CE10" s="123"/>
      <c r="CF10" s="124" t="s">
        <v>49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6"/>
      <c r="CS10" s="124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6"/>
      <c r="DF10" s="127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9"/>
      <c r="DS10" s="127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9"/>
      <c r="EF10" s="127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9"/>
      <c r="ES10" s="127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30"/>
    </row>
    <row r="11" spans="1:161" ht="11.25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 t="s">
        <v>51</v>
      </c>
      <c r="BY11" s="133"/>
      <c r="BZ11" s="133"/>
      <c r="CA11" s="133"/>
      <c r="CB11" s="133"/>
      <c r="CC11" s="133"/>
      <c r="CD11" s="133"/>
      <c r="CE11" s="134"/>
      <c r="CF11" s="138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40"/>
      <c r="CS11" s="138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0"/>
      <c r="DF11" s="144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6"/>
      <c r="EF11" s="144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6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50"/>
    </row>
    <row r="12" spans="1:161" ht="12" thickBo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3"/>
      <c r="BX12" s="135"/>
      <c r="BY12" s="136"/>
      <c r="BZ12" s="136"/>
      <c r="CA12" s="136"/>
      <c r="CB12" s="136"/>
      <c r="CC12" s="136"/>
      <c r="CD12" s="136"/>
      <c r="CE12" s="137"/>
      <c r="CF12" s="141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1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47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51"/>
    </row>
    <row r="13" spans="1:161" ht="21" customHeight="1">
      <c r="A13" s="154" t="s">
        <v>52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6"/>
      <c r="BX13" s="157" t="s">
        <v>53</v>
      </c>
      <c r="BY13" s="158"/>
      <c r="BZ13" s="158"/>
      <c r="CA13" s="158"/>
      <c r="CB13" s="158"/>
      <c r="CC13" s="158"/>
      <c r="CD13" s="158"/>
      <c r="CE13" s="159"/>
      <c r="CF13" s="160" t="s">
        <v>54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  <c r="CS13" s="160" t="s">
        <v>102</v>
      </c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163">
        <f>DF14+DF15</f>
        <v>2339875</v>
      </c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5"/>
      <c r="DS13" s="163">
        <f>DS14+DS15</f>
        <v>2339875</v>
      </c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5"/>
      <c r="EF13" s="163">
        <f>EF14+EF15</f>
        <v>2339875</v>
      </c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  <c r="ES13" s="163">
        <f>ES14+ES15</f>
        <v>0</v>
      </c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ht="33.75" customHeight="1">
      <c r="A14" s="166" t="s">
        <v>55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21" t="s">
        <v>56</v>
      </c>
      <c r="BY14" s="122"/>
      <c r="BZ14" s="122"/>
      <c r="CA14" s="122"/>
      <c r="CB14" s="122"/>
      <c r="CC14" s="122"/>
      <c r="CD14" s="122"/>
      <c r="CE14" s="123"/>
      <c r="CF14" s="124" t="s">
        <v>54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124" t="s">
        <v>102</v>
      </c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6"/>
      <c r="DF14" s="127">
        <v>2339875</v>
      </c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2339875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9"/>
      <c r="EF14" s="127">
        <v>2339875</v>
      </c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  <c r="ES14" s="127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30"/>
    </row>
    <row r="15" spans="1:161" ht="22.5" customHeight="1">
      <c r="A15" s="166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21" t="s">
        <v>57</v>
      </c>
      <c r="BY15" s="122"/>
      <c r="BZ15" s="122"/>
      <c r="CA15" s="122"/>
      <c r="CB15" s="122"/>
      <c r="CC15" s="122"/>
      <c r="CD15" s="122"/>
      <c r="CE15" s="123"/>
      <c r="CF15" s="124" t="s">
        <v>54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6"/>
      <c r="CS15" s="124" t="s">
        <v>102</v>
      </c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6"/>
      <c r="DF15" s="127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27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30"/>
    </row>
    <row r="16" spans="1:161" ht="21.75" customHeight="1">
      <c r="A16" s="154" t="s">
        <v>272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6"/>
      <c r="BX16" s="121" t="s">
        <v>273</v>
      </c>
      <c r="BY16" s="122"/>
      <c r="BZ16" s="122"/>
      <c r="CA16" s="122"/>
      <c r="CB16" s="122"/>
      <c r="CC16" s="122"/>
      <c r="CD16" s="122"/>
      <c r="CE16" s="123"/>
      <c r="CF16" s="124" t="s">
        <v>54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124" t="s">
        <v>102</v>
      </c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6"/>
      <c r="DF16" s="127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9"/>
      <c r="DS16" s="127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9"/>
      <c r="EF16" s="127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9"/>
      <c r="ES16" s="127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30"/>
    </row>
    <row r="17" spans="1:161" ht="20.25" customHeight="1">
      <c r="A17" s="154" t="s">
        <v>59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121" t="s">
        <v>60</v>
      </c>
      <c r="BY17" s="122"/>
      <c r="BZ17" s="122"/>
      <c r="CA17" s="122"/>
      <c r="CB17" s="122"/>
      <c r="CC17" s="122"/>
      <c r="CD17" s="122"/>
      <c r="CE17" s="123"/>
      <c r="CF17" s="124" t="s">
        <v>61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6"/>
      <c r="CS17" s="124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6"/>
      <c r="DF17" s="127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9"/>
      <c r="DS17" s="127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30"/>
    </row>
    <row r="18" spans="1:161" ht="10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 t="s">
        <v>62</v>
      </c>
      <c r="BY18" s="133"/>
      <c r="BZ18" s="133"/>
      <c r="CA18" s="133"/>
      <c r="CB18" s="133"/>
      <c r="CC18" s="133"/>
      <c r="CD18" s="133"/>
      <c r="CE18" s="134"/>
      <c r="CF18" s="138" t="s">
        <v>61</v>
      </c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0"/>
      <c r="CS18" s="138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40"/>
      <c r="DF18" s="144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50"/>
    </row>
    <row r="19" spans="1:161" ht="10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3"/>
      <c r="BX19" s="168"/>
      <c r="BY19" s="169"/>
      <c r="BZ19" s="169"/>
      <c r="CA19" s="169"/>
      <c r="CB19" s="169"/>
      <c r="CC19" s="169"/>
      <c r="CD19" s="169"/>
      <c r="CE19" s="170"/>
      <c r="CF19" s="171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3"/>
      <c r="CS19" s="171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3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6"/>
      <c r="DS19" s="174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7"/>
    </row>
    <row r="20" spans="1:161" ht="10.5" customHeight="1">
      <c r="A20" s="154" t="s">
        <v>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6"/>
      <c r="BX20" s="121" t="s">
        <v>64</v>
      </c>
      <c r="BY20" s="122"/>
      <c r="BZ20" s="122"/>
      <c r="CA20" s="122"/>
      <c r="CB20" s="122"/>
      <c r="CC20" s="122"/>
      <c r="CD20" s="122"/>
      <c r="CE20" s="123"/>
      <c r="CF20" s="124" t="s">
        <v>65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6"/>
      <c r="CS20" s="124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6"/>
      <c r="DF20" s="127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9"/>
      <c r="DS20" s="127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9"/>
      <c r="EF20" s="127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9"/>
      <c r="ES20" s="127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30"/>
    </row>
    <row r="21" spans="1:161" ht="10.5" customHeight="1">
      <c r="A21" s="178" t="s">
        <v>50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32"/>
      <c r="BY21" s="133"/>
      <c r="BZ21" s="133"/>
      <c r="CA21" s="133"/>
      <c r="CB21" s="133"/>
      <c r="CC21" s="133"/>
      <c r="CD21" s="133"/>
      <c r="CE21" s="134"/>
      <c r="CF21" s="138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40"/>
      <c r="CS21" s="138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40"/>
      <c r="DF21" s="144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6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6"/>
      <c r="EF21" s="144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6"/>
      <c r="ES21" s="144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50"/>
    </row>
    <row r="22" spans="1:161" ht="10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/>
      <c r="BX22" s="168"/>
      <c r="BY22" s="169"/>
      <c r="BZ22" s="169"/>
      <c r="CA22" s="169"/>
      <c r="CB22" s="169"/>
      <c r="CC22" s="169"/>
      <c r="CD22" s="169"/>
      <c r="CE22" s="170"/>
      <c r="CF22" s="171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3"/>
      <c r="CS22" s="171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F22" s="174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6"/>
      <c r="DS22" s="174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7"/>
    </row>
    <row r="23" spans="1:161" ht="13.5" customHeight="1">
      <c r="A23" s="154" t="s">
        <v>66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6"/>
      <c r="BX23" s="121" t="s">
        <v>67</v>
      </c>
      <c r="BY23" s="122"/>
      <c r="BZ23" s="122"/>
      <c r="CA23" s="122"/>
      <c r="CB23" s="122"/>
      <c r="CC23" s="122"/>
      <c r="CD23" s="122"/>
      <c r="CE23" s="123"/>
      <c r="CF23" s="124" t="s">
        <v>68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6"/>
      <c r="CS23" s="124" t="s">
        <v>274</v>
      </c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6"/>
      <c r="DF23" s="127">
        <f>DF24+DF26+DF27</f>
        <v>0</v>
      </c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9"/>
      <c r="DS23" s="127">
        <f>DS24+DS26+DS27</f>
        <v>0</v>
      </c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9"/>
      <c r="EF23" s="127">
        <f>EF24+EF26+EF27</f>
        <v>0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127">
        <f>ES24+ES26+ES27</f>
        <v>0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:161" ht="10.5" customHeight="1">
      <c r="A24" s="178" t="s">
        <v>50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32" t="s">
        <v>70</v>
      </c>
      <c r="BY24" s="133"/>
      <c r="BZ24" s="133"/>
      <c r="CA24" s="133"/>
      <c r="CB24" s="133"/>
      <c r="CC24" s="133"/>
      <c r="CD24" s="133"/>
      <c r="CE24" s="134"/>
      <c r="CF24" s="138" t="s">
        <v>68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38" t="s">
        <v>274</v>
      </c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40"/>
      <c r="DF24" s="144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6"/>
      <c r="DS24" s="144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50"/>
    </row>
    <row r="25" spans="1:161" ht="10.5" customHeight="1">
      <c r="A25" s="179" t="s">
        <v>69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68"/>
      <c r="BY25" s="169"/>
      <c r="BZ25" s="169"/>
      <c r="CA25" s="169"/>
      <c r="CB25" s="169"/>
      <c r="CC25" s="169"/>
      <c r="CD25" s="169"/>
      <c r="CE25" s="170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3"/>
      <c r="CS25" s="171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3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6"/>
      <c r="DS25" s="174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6"/>
      <c r="EF25" s="174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6"/>
      <c r="ES25" s="174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7"/>
    </row>
    <row r="26" spans="1:161" ht="10.5" customHeight="1">
      <c r="A26" s="181" t="s">
        <v>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121" t="s">
        <v>72</v>
      </c>
      <c r="BY26" s="122"/>
      <c r="BZ26" s="122"/>
      <c r="CA26" s="122"/>
      <c r="CB26" s="122"/>
      <c r="CC26" s="122"/>
      <c r="CD26" s="122"/>
      <c r="CE26" s="123"/>
      <c r="CF26" s="124" t="s">
        <v>68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6"/>
      <c r="CS26" s="124" t="s">
        <v>275</v>
      </c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6"/>
      <c r="DF26" s="127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9"/>
      <c r="DS26" s="127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9"/>
      <c r="EF26" s="127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9"/>
      <c r="ES26" s="127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30"/>
    </row>
    <row r="27" spans="1:161" ht="10.5" customHeight="1">
      <c r="A27" s="181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80"/>
      <c r="BX27" s="121"/>
      <c r="BY27" s="122"/>
      <c r="BZ27" s="122"/>
      <c r="CA27" s="122"/>
      <c r="CB27" s="122"/>
      <c r="CC27" s="122"/>
      <c r="CD27" s="122"/>
      <c r="CE27" s="123"/>
      <c r="CF27" s="124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/>
      <c r="CS27" s="124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6"/>
      <c r="DF27" s="127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9"/>
      <c r="DS27" s="127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9"/>
      <c r="EF27" s="127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9"/>
      <c r="ES27" s="127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30"/>
    </row>
    <row r="28" spans="1:161" ht="10.5" customHeight="1">
      <c r="A28" s="154" t="s">
        <v>73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21" t="s">
        <v>74</v>
      </c>
      <c r="BY28" s="122"/>
      <c r="BZ28" s="122"/>
      <c r="CA28" s="122"/>
      <c r="CB28" s="122"/>
      <c r="CC28" s="122"/>
      <c r="CD28" s="122"/>
      <c r="CE28" s="123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27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9"/>
      <c r="DS28" s="127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/>
      <c r="EF28" s="127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9"/>
      <c r="ES28" s="127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30"/>
    </row>
    <row r="29" spans="1:161" ht="10.5" customHeight="1">
      <c r="A29" s="178" t="s">
        <v>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32"/>
      <c r="BY29" s="133"/>
      <c r="BZ29" s="133"/>
      <c r="CA29" s="133"/>
      <c r="CB29" s="133"/>
      <c r="CC29" s="133"/>
      <c r="CD29" s="133"/>
      <c r="CE29" s="134"/>
      <c r="CF29" s="138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40"/>
      <c r="CS29" s="138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40"/>
      <c r="DF29" s="144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6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6"/>
      <c r="EF29" s="144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6"/>
      <c r="ES29" s="144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50"/>
    </row>
    <row r="30" spans="1:161" ht="10.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80"/>
      <c r="BX30" s="168"/>
      <c r="BY30" s="169"/>
      <c r="BZ30" s="169"/>
      <c r="CA30" s="169"/>
      <c r="CB30" s="169"/>
      <c r="CC30" s="169"/>
      <c r="CD30" s="169"/>
      <c r="CE30" s="170"/>
      <c r="CF30" s="171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3"/>
      <c r="CS30" s="171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3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6"/>
      <c r="DS30" s="174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6"/>
      <c r="EF30" s="174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6"/>
      <c r="ES30" s="174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7"/>
    </row>
    <row r="31" spans="1:161" ht="10.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/>
      <c r="BX31" s="121"/>
      <c r="BY31" s="122"/>
      <c r="BZ31" s="122"/>
      <c r="CA31" s="122"/>
      <c r="CB31" s="122"/>
      <c r="CC31" s="122"/>
      <c r="CD31" s="122"/>
      <c r="CE31" s="123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6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30"/>
    </row>
    <row r="32" spans="1:161" ht="12.75" customHeight="1">
      <c r="A32" s="154" t="s">
        <v>75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6"/>
      <c r="BX32" s="121" t="s">
        <v>76</v>
      </c>
      <c r="BY32" s="122"/>
      <c r="BZ32" s="122"/>
      <c r="CA32" s="122"/>
      <c r="CB32" s="122"/>
      <c r="CC32" s="122"/>
      <c r="CD32" s="122"/>
      <c r="CE32" s="123"/>
      <c r="CF32" s="124" t="s">
        <v>42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6"/>
      <c r="CS32" s="124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6"/>
      <c r="DF32" s="127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9"/>
      <c r="EF32" s="127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30"/>
    </row>
    <row r="33" spans="1:161" ht="25.5" customHeight="1">
      <c r="A33" s="166" t="s">
        <v>77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21" t="s">
        <v>78</v>
      </c>
      <c r="BY33" s="122"/>
      <c r="BZ33" s="122"/>
      <c r="CA33" s="122"/>
      <c r="CB33" s="122"/>
      <c r="CC33" s="122"/>
      <c r="CD33" s="122"/>
      <c r="CE33" s="123"/>
      <c r="CF33" s="124" t="s">
        <v>79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4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27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9"/>
      <c r="DS33" s="127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27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9"/>
      <c r="ES33" s="127" t="s">
        <v>42</v>
      </c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30"/>
    </row>
    <row r="34" spans="1:161" ht="21.75" customHeight="1">
      <c r="A34" s="254" t="s">
        <v>80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5" t="s">
        <v>81</v>
      </c>
      <c r="BY34" s="256"/>
      <c r="BZ34" s="256"/>
      <c r="CA34" s="256"/>
      <c r="CB34" s="256"/>
      <c r="CC34" s="256"/>
      <c r="CD34" s="256"/>
      <c r="CE34" s="257"/>
      <c r="CF34" s="258" t="s">
        <v>42</v>
      </c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7"/>
      <c r="CS34" s="259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1"/>
      <c r="DF34" s="262">
        <f>DF35+DF43+DF52+DF57+DF65+DF68+DF87</f>
        <v>2339875</v>
      </c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6"/>
      <c r="DS34" s="262">
        <f>DS35+DS43+DS52+DS57+DS65+DS68+DS87</f>
        <v>2339875</v>
      </c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6"/>
      <c r="EF34" s="262">
        <f>EF35+EF43+EF52+EF57+EF65+EF68+EF87</f>
        <v>2339875</v>
      </c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6"/>
      <c r="ES34" s="267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9"/>
    </row>
    <row r="35" spans="1:161" ht="22.5" customHeight="1">
      <c r="A35" s="194" t="s">
        <v>82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48" t="s">
        <v>83</v>
      </c>
      <c r="BY35" s="49"/>
      <c r="BZ35" s="49"/>
      <c r="CA35" s="49"/>
      <c r="CB35" s="49"/>
      <c r="CC35" s="49"/>
      <c r="CD35" s="49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127">
        <f>DF36+DF38+DF40+DF41+DF37+DF39</f>
        <v>1797139</v>
      </c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9"/>
      <c r="DS35" s="63">
        <f>DS36+DS38+DS40+DS41+DS37</f>
        <v>1797139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EF36+EF38+EF40+EF41+EF37</f>
        <v>1797139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48" t="s">
        <v>85</v>
      </c>
      <c r="BY36" s="49"/>
      <c r="BZ36" s="49"/>
      <c r="CA36" s="49"/>
      <c r="CB36" s="49"/>
      <c r="CC36" s="49"/>
      <c r="CD36" s="49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127">
        <v>1797139</v>
      </c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9"/>
      <c r="DS36" s="127">
        <v>1797139</v>
      </c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9"/>
      <c r="EF36" s="127">
        <v>1797139</v>
      </c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9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69" t="s">
        <v>338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48" t="s">
        <v>339</v>
      </c>
      <c r="BY37" s="49"/>
      <c r="BZ37" s="49"/>
      <c r="CA37" s="49"/>
      <c r="CB37" s="49"/>
      <c r="CC37" s="49"/>
      <c r="CD37" s="49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127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9"/>
      <c r="DS37" s="127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9"/>
      <c r="EF37" s="127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9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198" t="s">
        <v>87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200"/>
      <c r="BX38" s="48" t="s">
        <v>88</v>
      </c>
      <c r="BY38" s="49"/>
      <c r="BZ38" s="49"/>
      <c r="CA38" s="49"/>
      <c r="CB38" s="49"/>
      <c r="CC38" s="49"/>
      <c r="CD38" s="49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127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9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198" t="s">
        <v>87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200"/>
      <c r="BX39" s="48" t="s">
        <v>278</v>
      </c>
      <c r="BY39" s="49"/>
      <c r="BZ39" s="49"/>
      <c r="CA39" s="49"/>
      <c r="CB39" s="49"/>
      <c r="CC39" s="49"/>
      <c r="CD39" s="49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127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9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273"/>
      <c r="ET39" s="274"/>
      <c r="EU39" s="274"/>
      <c r="EV39" s="274"/>
      <c r="EW39" s="274"/>
      <c r="EX39" s="274"/>
      <c r="EY39" s="274"/>
      <c r="EZ39" s="274"/>
      <c r="FA39" s="274"/>
      <c r="FB39" s="274"/>
      <c r="FC39" s="274"/>
      <c r="FD39" s="274"/>
      <c r="FE39" s="275"/>
    </row>
    <row r="40" spans="1:161" ht="10.5" customHeight="1">
      <c r="A40" s="205" t="s">
        <v>288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6"/>
      <c r="BX40" s="48" t="s">
        <v>278</v>
      </c>
      <c r="BY40" s="49"/>
      <c r="BZ40" s="49"/>
      <c r="CA40" s="49"/>
      <c r="CB40" s="49"/>
      <c r="CC40" s="49"/>
      <c r="CD40" s="49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127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9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10.5" customHeight="1">
      <c r="A41" s="69" t="s">
        <v>338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48" t="s">
        <v>290</v>
      </c>
      <c r="BY41" s="49"/>
      <c r="BZ41" s="49"/>
      <c r="CA41" s="49"/>
      <c r="CB41" s="49"/>
      <c r="CC41" s="49"/>
      <c r="CD41" s="49"/>
      <c r="CE41" s="71"/>
      <c r="CF41" s="72" t="s">
        <v>89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 t="s">
        <v>291</v>
      </c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127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9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196" t="s">
        <v>90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48" t="s">
        <v>91</v>
      </c>
      <c r="BY42" s="49"/>
      <c r="BZ42" s="49"/>
      <c r="CA42" s="49"/>
      <c r="CB42" s="49"/>
      <c r="CC42" s="49"/>
      <c r="CD42" s="49"/>
      <c r="CE42" s="71"/>
      <c r="CF42" s="72" t="s">
        <v>92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127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9"/>
      <c r="DS42" s="63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196" t="s">
        <v>93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48" t="s">
        <v>94</v>
      </c>
      <c r="BY43" s="49"/>
      <c r="BZ43" s="49"/>
      <c r="CA43" s="49"/>
      <c r="CB43" s="49"/>
      <c r="CC43" s="49"/>
      <c r="CD43" s="49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127">
        <f>DF44</f>
        <v>542736</v>
      </c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9"/>
      <c r="DS43" s="63">
        <f>DS44+DS45</f>
        <v>542736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f>EF44+EF45</f>
        <v>542736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22.5" customHeight="1">
      <c r="A44" s="202" t="s">
        <v>96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48" t="s">
        <v>97</v>
      </c>
      <c r="BY44" s="49"/>
      <c r="BZ44" s="49"/>
      <c r="CA44" s="49"/>
      <c r="CB44" s="49"/>
      <c r="CC44" s="49"/>
      <c r="CD44" s="49"/>
      <c r="CE44" s="71"/>
      <c r="CF44" s="72" t="s">
        <v>95</v>
      </c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4"/>
      <c r="CS44" s="72" t="s">
        <v>279</v>
      </c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4"/>
      <c r="DF44" s="127">
        <v>542736</v>
      </c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9"/>
      <c r="DS44" s="127">
        <v>542736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>
        <v>542736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66" t="s">
        <v>42</v>
      </c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8"/>
    </row>
    <row r="45" spans="1:161" ht="10.5" customHeight="1" thickBot="1">
      <c r="A45" s="204" t="s">
        <v>98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6"/>
      <c r="BX45" s="41" t="s">
        <v>99</v>
      </c>
      <c r="BY45" s="42"/>
      <c r="BZ45" s="42"/>
      <c r="CA45" s="42"/>
      <c r="CB45" s="42"/>
      <c r="CC45" s="42"/>
      <c r="CD45" s="42"/>
      <c r="CE45" s="207"/>
      <c r="CF45" s="208" t="s">
        <v>95</v>
      </c>
      <c r="CG45" s="209"/>
      <c r="CH45" s="209"/>
      <c r="CI45" s="209"/>
      <c r="CJ45" s="209"/>
      <c r="CK45" s="209"/>
      <c r="CL45" s="209"/>
      <c r="CM45" s="209"/>
      <c r="CN45" s="209"/>
      <c r="CO45" s="209"/>
      <c r="CP45" s="209"/>
      <c r="CQ45" s="209"/>
      <c r="CR45" s="210"/>
      <c r="CS45" s="208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10"/>
      <c r="DF45" s="270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2"/>
      <c r="DS45" s="211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3"/>
      <c r="EF45" s="211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3"/>
      <c r="ES45" s="214" t="s">
        <v>42</v>
      </c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6"/>
    </row>
    <row r="46" spans="1:161" ht="10.5" customHeight="1">
      <c r="A46" s="198" t="s">
        <v>100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200"/>
      <c r="BX46" s="48" t="s">
        <v>101</v>
      </c>
      <c r="BY46" s="49"/>
      <c r="BZ46" s="49"/>
      <c r="CA46" s="49"/>
      <c r="CB46" s="49"/>
      <c r="CC46" s="49"/>
      <c r="CD46" s="49"/>
      <c r="CE46" s="71"/>
      <c r="CF46" s="72" t="s">
        <v>102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127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9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10.5" customHeight="1">
      <c r="A47" s="196" t="s">
        <v>103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48" t="s">
        <v>104</v>
      </c>
      <c r="BY47" s="49"/>
      <c r="BZ47" s="49"/>
      <c r="CA47" s="49"/>
      <c r="CB47" s="49"/>
      <c r="CC47" s="49"/>
      <c r="CD47" s="49"/>
      <c r="CE47" s="71"/>
      <c r="CF47" s="72" t="s">
        <v>105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127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9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" customHeight="1">
      <c r="A48" s="196" t="s">
        <v>106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48" t="s">
        <v>107</v>
      </c>
      <c r="BY48" s="49"/>
      <c r="BZ48" s="49"/>
      <c r="CA48" s="49"/>
      <c r="CB48" s="49"/>
      <c r="CC48" s="49"/>
      <c r="CD48" s="49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127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9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21.75" customHeight="1">
      <c r="A49" s="202" t="s">
        <v>109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8" t="s">
        <v>110</v>
      </c>
      <c r="BY49" s="49"/>
      <c r="BZ49" s="49"/>
      <c r="CA49" s="49"/>
      <c r="CB49" s="49"/>
      <c r="CC49" s="49"/>
      <c r="CD49" s="49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127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9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202" t="s">
        <v>111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48" t="s">
        <v>112</v>
      </c>
      <c r="BY50" s="49"/>
      <c r="BZ50" s="49"/>
      <c r="CA50" s="49"/>
      <c r="CB50" s="49"/>
      <c r="CC50" s="49"/>
      <c r="CD50" s="49"/>
      <c r="CE50" s="71"/>
      <c r="CF50" s="72" t="s">
        <v>108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127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9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10.5" customHeight="1">
      <c r="A51" s="217" t="s">
        <v>113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48" t="s">
        <v>114</v>
      </c>
      <c r="BY51" s="49"/>
      <c r="BZ51" s="49"/>
      <c r="CA51" s="49"/>
      <c r="CB51" s="49"/>
      <c r="CC51" s="49"/>
      <c r="CD51" s="49"/>
      <c r="CE51" s="71"/>
      <c r="CF51" s="72" t="s">
        <v>115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127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9"/>
      <c r="DS51" s="63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21.75" customHeight="1">
      <c r="A52" s="196" t="s">
        <v>116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48" t="s">
        <v>117</v>
      </c>
      <c r="BY52" s="49"/>
      <c r="BZ52" s="49"/>
      <c r="CA52" s="49"/>
      <c r="CB52" s="49"/>
      <c r="CC52" s="49"/>
      <c r="CD52" s="49"/>
      <c r="CE52" s="71"/>
      <c r="CF52" s="72" t="s">
        <v>118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127">
        <f>DF53</f>
        <v>0</v>
      </c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9"/>
      <c r="DS52" s="63">
        <f>DS53</f>
        <v>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f>EF53</f>
        <v>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33.75" customHeight="1">
      <c r="A53" s="202" t="s">
        <v>119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48" t="s">
        <v>120</v>
      </c>
      <c r="BY53" s="49"/>
      <c r="BZ53" s="49"/>
      <c r="CA53" s="49"/>
      <c r="CB53" s="49"/>
      <c r="CC53" s="49"/>
      <c r="CD53" s="49"/>
      <c r="CE53" s="71"/>
      <c r="CF53" s="72" t="s">
        <v>121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 t="s">
        <v>292</v>
      </c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127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9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21.75" customHeight="1">
      <c r="A54" s="196" t="s">
        <v>122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48" t="s">
        <v>123</v>
      </c>
      <c r="BY54" s="49"/>
      <c r="BZ54" s="49"/>
      <c r="CA54" s="49"/>
      <c r="CB54" s="49"/>
      <c r="CC54" s="49"/>
      <c r="CD54" s="49"/>
      <c r="CE54" s="71"/>
      <c r="CF54" s="72" t="s">
        <v>124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127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33.75" customHeight="1">
      <c r="A55" s="196" t="s">
        <v>125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48" t="s">
        <v>126</v>
      </c>
      <c r="BY55" s="49"/>
      <c r="BZ55" s="49"/>
      <c r="CA55" s="49"/>
      <c r="CB55" s="49"/>
      <c r="CC55" s="49"/>
      <c r="CD55" s="49"/>
      <c r="CE55" s="71"/>
      <c r="CF55" s="72" t="s">
        <v>127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127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10.5" customHeight="1">
      <c r="A56" s="196" t="s">
        <v>128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48" t="s">
        <v>129</v>
      </c>
      <c r="BY56" s="49"/>
      <c r="BZ56" s="49"/>
      <c r="CA56" s="49"/>
      <c r="CB56" s="49"/>
      <c r="CC56" s="49"/>
      <c r="CD56" s="49"/>
      <c r="CE56" s="71"/>
      <c r="CF56" s="72" t="s">
        <v>130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127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63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" customHeight="1">
      <c r="A57" s="217" t="s">
        <v>131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48" t="s">
        <v>132</v>
      </c>
      <c r="BY57" s="49"/>
      <c r="BZ57" s="49"/>
      <c r="CA57" s="49"/>
      <c r="CB57" s="49"/>
      <c r="CC57" s="49"/>
      <c r="CD57" s="49"/>
      <c r="CE57" s="71"/>
      <c r="CF57" s="72" t="s">
        <v>133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127">
        <f>DF58+DF59+DF60</f>
        <v>0</v>
      </c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9"/>
      <c r="DS57" s="63">
        <f>DS58+DS59+DS60</f>
        <v>0</v>
      </c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>
        <f>EF58+EF59+EF60</f>
        <v>0</v>
      </c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196" t="s">
        <v>134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48" t="s">
        <v>135</v>
      </c>
      <c r="BY58" s="49"/>
      <c r="BZ58" s="49"/>
      <c r="CA58" s="49"/>
      <c r="CB58" s="49"/>
      <c r="CC58" s="49"/>
      <c r="CD58" s="49"/>
      <c r="CE58" s="71"/>
      <c r="CF58" s="72" t="s">
        <v>136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127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9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21.75" customHeight="1">
      <c r="A59" s="196" t="s">
        <v>137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48" t="s">
        <v>138</v>
      </c>
      <c r="BY59" s="49"/>
      <c r="BZ59" s="49"/>
      <c r="CA59" s="49"/>
      <c r="CB59" s="49"/>
      <c r="CC59" s="49"/>
      <c r="CD59" s="49"/>
      <c r="CE59" s="71"/>
      <c r="CF59" s="72" t="s">
        <v>139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127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9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8.75" customHeight="1">
      <c r="A60" s="196" t="s">
        <v>140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48" t="s">
        <v>141</v>
      </c>
      <c r="BY60" s="49"/>
      <c r="BZ60" s="49"/>
      <c r="CA60" s="49"/>
      <c r="CB60" s="49"/>
      <c r="CC60" s="49"/>
      <c r="CD60" s="49"/>
      <c r="CE60" s="71"/>
      <c r="CF60" s="72" t="s">
        <v>142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 t="s">
        <v>281</v>
      </c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127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9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10.5" customHeight="1">
      <c r="A61" s="217" t="s">
        <v>143</v>
      </c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48" t="s">
        <v>144</v>
      </c>
      <c r="BY61" s="49"/>
      <c r="BZ61" s="49"/>
      <c r="CA61" s="49"/>
      <c r="CB61" s="49"/>
      <c r="CC61" s="49"/>
      <c r="CD61" s="49"/>
      <c r="CE61" s="71"/>
      <c r="CF61" s="72" t="s">
        <v>42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127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9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21.75" customHeight="1">
      <c r="A62" s="196" t="s">
        <v>145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48" t="s">
        <v>146</v>
      </c>
      <c r="BY62" s="49"/>
      <c r="BZ62" s="49"/>
      <c r="CA62" s="49"/>
      <c r="CB62" s="49"/>
      <c r="CC62" s="49"/>
      <c r="CD62" s="49"/>
      <c r="CE62" s="71"/>
      <c r="CF62" s="72" t="s">
        <v>147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127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9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10.5" customHeight="1">
      <c r="A63" s="196" t="s">
        <v>148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48" t="s">
        <v>149</v>
      </c>
      <c r="BY63" s="49"/>
      <c r="BZ63" s="49"/>
      <c r="CA63" s="49"/>
      <c r="CB63" s="49"/>
      <c r="CC63" s="49"/>
      <c r="CD63" s="49"/>
      <c r="CE63" s="71"/>
      <c r="CF63" s="72" t="s">
        <v>150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127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9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21.75" customHeight="1">
      <c r="A64" s="196" t="s">
        <v>151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48" t="s">
        <v>152</v>
      </c>
      <c r="BY64" s="49"/>
      <c r="BZ64" s="49"/>
      <c r="CA64" s="49"/>
      <c r="CB64" s="49"/>
      <c r="CC64" s="49"/>
      <c r="CD64" s="49"/>
      <c r="CE64" s="71"/>
      <c r="CF64" s="72" t="s">
        <v>153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127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9"/>
      <c r="DS64" s="63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19.5" customHeight="1">
      <c r="A65" s="217" t="s">
        <v>154</v>
      </c>
      <c r="B65" s="218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18"/>
      <c r="BN65" s="218"/>
      <c r="BO65" s="218"/>
      <c r="BP65" s="218"/>
      <c r="BQ65" s="218"/>
      <c r="BR65" s="218"/>
      <c r="BS65" s="218"/>
      <c r="BT65" s="218"/>
      <c r="BU65" s="218"/>
      <c r="BV65" s="218"/>
      <c r="BW65" s="218"/>
      <c r="BX65" s="48" t="s">
        <v>155</v>
      </c>
      <c r="BY65" s="49"/>
      <c r="BZ65" s="49"/>
      <c r="CA65" s="49"/>
      <c r="CB65" s="49"/>
      <c r="CC65" s="49"/>
      <c r="CD65" s="49"/>
      <c r="CE65" s="71"/>
      <c r="CF65" s="72" t="s">
        <v>42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127">
        <f>DF66+DF67</f>
        <v>0</v>
      </c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9"/>
      <c r="DS65" s="63">
        <f>DS66</f>
        <v>0</v>
      </c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>
        <f>EF66</f>
        <v>0</v>
      </c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21.75" customHeight="1">
      <c r="A66" s="196" t="s">
        <v>156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48" t="s">
        <v>157</v>
      </c>
      <c r="BY66" s="49"/>
      <c r="BZ66" s="49"/>
      <c r="CA66" s="49"/>
      <c r="CB66" s="49"/>
      <c r="CC66" s="49"/>
      <c r="CD66" s="49"/>
      <c r="CE66" s="71"/>
      <c r="CF66" s="72" t="s">
        <v>158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282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127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9"/>
      <c r="DS66" s="63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 t="s">
        <v>42</v>
      </c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196" t="s">
        <v>355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48" t="s">
        <v>353</v>
      </c>
      <c r="BY67" s="49"/>
      <c r="BZ67" s="49"/>
      <c r="CA67" s="49"/>
      <c r="CB67" s="49"/>
      <c r="CC67" s="49"/>
      <c r="CD67" s="49"/>
      <c r="CE67" s="71"/>
      <c r="CF67" s="72" t="s">
        <v>142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 t="s">
        <v>354</v>
      </c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127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9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2.75" customHeight="1">
      <c r="A68" s="217" t="s">
        <v>159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48" t="s">
        <v>160</v>
      </c>
      <c r="BY68" s="49"/>
      <c r="BZ68" s="49"/>
      <c r="CA68" s="49"/>
      <c r="CB68" s="49"/>
      <c r="CC68" s="49"/>
      <c r="CD68" s="49"/>
      <c r="CE68" s="71"/>
      <c r="CF68" s="72" t="s">
        <v>42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127">
        <f>DF69+DF70+DF71+DF72</f>
        <v>0</v>
      </c>
      <c r="DG68" s="128"/>
      <c r="DH68" s="128"/>
      <c r="DI68" s="128"/>
      <c r="DJ68" s="128"/>
      <c r="DK68" s="128"/>
      <c r="DL68" s="128"/>
      <c r="DM68" s="128"/>
      <c r="DN68" s="128"/>
      <c r="DO68" s="128"/>
      <c r="DP68" s="128"/>
      <c r="DQ68" s="128"/>
      <c r="DR68" s="129"/>
      <c r="DS68" s="63">
        <f>DS69+DS70+DS71+DS72</f>
        <v>0</v>
      </c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>
        <f>EF69+EF70+EF71+EF72</f>
        <v>0</v>
      </c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21.75" customHeight="1">
      <c r="A69" s="196" t="s">
        <v>161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48" t="s">
        <v>162</v>
      </c>
      <c r="BY69" s="49"/>
      <c r="BZ69" s="49"/>
      <c r="CA69" s="49"/>
      <c r="CB69" s="49"/>
      <c r="CC69" s="49"/>
      <c r="CD69" s="49"/>
      <c r="CE69" s="71"/>
      <c r="CF69" s="72" t="s">
        <v>163</v>
      </c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4"/>
      <c r="CS69" s="72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4"/>
      <c r="DF69" s="127"/>
      <c r="DG69" s="128"/>
      <c r="DH69" s="128"/>
      <c r="DI69" s="128"/>
      <c r="DJ69" s="128"/>
      <c r="DK69" s="128"/>
      <c r="DL69" s="128"/>
      <c r="DM69" s="128"/>
      <c r="DN69" s="128"/>
      <c r="DO69" s="128"/>
      <c r="DP69" s="128"/>
      <c r="DQ69" s="128"/>
      <c r="DR69" s="129"/>
      <c r="DS69" s="63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5"/>
      <c r="EF69" s="63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66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8"/>
    </row>
    <row r="70" spans="1:161" ht="18.75" customHeight="1" thickBot="1">
      <c r="A70" s="196" t="s">
        <v>164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219" t="s">
        <v>165</v>
      </c>
      <c r="BY70" s="220"/>
      <c r="BZ70" s="220"/>
      <c r="CA70" s="220"/>
      <c r="CB70" s="220"/>
      <c r="CC70" s="220"/>
      <c r="CD70" s="220"/>
      <c r="CE70" s="221"/>
      <c r="CF70" s="222" t="s">
        <v>166</v>
      </c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4"/>
      <c r="CS70" s="222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4"/>
      <c r="DF70" s="144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6"/>
      <c r="DS70" s="225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7"/>
      <c r="EF70" s="225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7"/>
      <c r="ES70" s="51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228"/>
    </row>
    <row r="71" spans="1:161" ht="21.75" customHeight="1">
      <c r="A71" s="196" t="s">
        <v>167</v>
      </c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59" t="s">
        <v>168</v>
      </c>
      <c r="BY71" s="60"/>
      <c r="BZ71" s="60"/>
      <c r="CA71" s="60"/>
      <c r="CB71" s="60"/>
      <c r="CC71" s="60"/>
      <c r="CD71" s="60"/>
      <c r="CE71" s="100"/>
      <c r="CF71" s="101" t="s">
        <v>169</v>
      </c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3"/>
      <c r="CS71" s="101" t="s">
        <v>283</v>
      </c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3"/>
      <c r="DF71" s="163"/>
      <c r="DG71" s="164"/>
      <c r="DH71" s="164"/>
      <c r="DI71" s="164"/>
      <c r="DJ71" s="164"/>
      <c r="DK71" s="164"/>
      <c r="DL71" s="164"/>
      <c r="DM71" s="164"/>
      <c r="DN71" s="164"/>
      <c r="DO71" s="164"/>
      <c r="DP71" s="164"/>
      <c r="DQ71" s="164"/>
      <c r="DR71" s="165"/>
      <c r="DS71" s="229"/>
      <c r="DT71" s="230"/>
      <c r="DU71" s="230"/>
      <c r="DV71" s="230"/>
      <c r="DW71" s="230"/>
      <c r="DX71" s="230"/>
      <c r="DY71" s="230"/>
      <c r="DZ71" s="230"/>
      <c r="EA71" s="230"/>
      <c r="EB71" s="230"/>
      <c r="EC71" s="230"/>
      <c r="ED71" s="230"/>
      <c r="EE71" s="231"/>
      <c r="EF71" s="229"/>
      <c r="EG71" s="230"/>
      <c r="EH71" s="230"/>
      <c r="EI71" s="230"/>
      <c r="EJ71" s="230"/>
      <c r="EK71" s="230"/>
      <c r="EL71" s="230"/>
      <c r="EM71" s="230"/>
      <c r="EN71" s="230"/>
      <c r="EO71" s="230"/>
      <c r="EP71" s="230"/>
      <c r="EQ71" s="230"/>
      <c r="ER71" s="231"/>
      <c r="ES71" s="232"/>
      <c r="ET71" s="233"/>
      <c r="EU71" s="233"/>
      <c r="EV71" s="233"/>
      <c r="EW71" s="233"/>
      <c r="EX71" s="233"/>
      <c r="EY71" s="233"/>
      <c r="EZ71" s="233"/>
      <c r="FA71" s="233"/>
      <c r="FB71" s="233"/>
      <c r="FC71" s="233"/>
      <c r="FD71" s="233"/>
      <c r="FE71" s="234"/>
    </row>
    <row r="72" spans="1:161" ht="11.25" customHeight="1">
      <c r="A72" s="198" t="s">
        <v>170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200"/>
      <c r="BX72" s="235" t="s">
        <v>171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174">
        <f>DF74+DF75+DF76+DF77+DF78+DF79+DF80+DF81+DF82+DF83+DF84+DF85+DF86</f>
        <v>0</v>
      </c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6"/>
      <c r="DS72" s="241">
        <f>DS74+DS75+DS76+DS77+DS78+DS79+DS80+DS81+DS82+DS83+DS84+DS85+DS86</f>
        <v>0</v>
      </c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>
        <f>EF74+EF75+EF76+EF77+EF78+EF79+EF80+EF81+EF82+EF83+EF84+EF85+EF86</f>
        <v>0</v>
      </c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>
        <f>ES74+ES75+ES76+ES77+ES78+ES79+ES80+ES81+ES82+ES83+ES84+ES85+ES86</f>
        <v>0</v>
      </c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44" t="s">
        <v>173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35"/>
      <c r="BY73" s="236"/>
      <c r="BZ73" s="236"/>
      <c r="CA73" s="236"/>
      <c r="CB73" s="236"/>
      <c r="CC73" s="236"/>
      <c r="CD73" s="236"/>
      <c r="CE73" s="237"/>
      <c r="CF73" s="238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171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3"/>
      <c r="DS73" s="238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40"/>
      <c r="EF73" s="238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40"/>
      <c r="ES73" s="238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40"/>
    </row>
    <row r="74" spans="1:161" ht="11.25" customHeight="1">
      <c r="A74" s="205" t="s">
        <v>284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313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293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174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6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285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314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294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6"/>
      <c r="DS75" s="241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286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315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295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174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6"/>
      <c r="DS76" s="241"/>
      <c r="DT76" s="242"/>
      <c r="DU76" s="242"/>
      <c r="DV76" s="242"/>
      <c r="DW76" s="242"/>
      <c r="DX76" s="242"/>
      <c r="DY76" s="242"/>
      <c r="DZ76" s="242"/>
      <c r="EA76" s="242"/>
      <c r="EB76" s="242"/>
      <c r="EC76" s="242"/>
      <c r="ED76" s="242"/>
      <c r="EE76" s="243"/>
      <c r="EF76" s="241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3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287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316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283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174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6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288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317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296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174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6"/>
      <c r="DS78" s="241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298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318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297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174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6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299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319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301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174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6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300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320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302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174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6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304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321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303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174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6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308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322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305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174"/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6"/>
      <c r="DS83" s="241"/>
      <c r="DT83" s="242"/>
      <c r="DU83" s="242"/>
      <c r="DV83" s="242"/>
      <c r="DW83" s="242"/>
      <c r="DX83" s="242"/>
      <c r="DY83" s="242"/>
      <c r="DZ83" s="242"/>
      <c r="EA83" s="242"/>
      <c r="EB83" s="242"/>
      <c r="EC83" s="242"/>
      <c r="ED83" s="242"/>
      <c r="EE83" s="243"/>
      <c r="EF83" s="241"/>
      <c r="EG83" s="242"/>
      <c r="EH83" s="242"/>
      <c r="EI83" s="242"/>
      <c r="EJ83" s="242"/>
      <c r="EK83" s="242"/>
      <c r="EL83" s="242"/>
      <c r="EM83" s="242"/>
      <c r="EN83" s="242"/>
      <c r="EO83" s="242"/>
      <c r="EP83" s="242"/>
      <c r="EQ83" s="242"/>
      <c r="ER83" s="243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309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323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306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174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6"/>
      <c r="DS84" s="241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205" t="s">
        <v>310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6"/>
      <c r="BX85" s="235" t="s">
        <v>324</v>
      </c>
      <c r="BY85" s="236"/>
      <c r="BZ85" s="236"/>
      <c r="CA85" s="236"/>
      <c r="CB85" s="236"/>
      <c r="CC85" s="236"/>
      <c r="CD85" s="236"/>
      <c r="CE85" s="237"/>
      <c r="CF85" s="238" t="s">
        <v>172</v>
      </c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40"/>
      <c r="CS85" s="238" t="s">
        <v>307</v>
      </c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40"/>
      <c r="DF85" s="174"/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6"/>
      <c r="DS85" s="241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3"/>
      <c r="EF85" s="241"/>
      <c r="EG85" s="242"/>
      <c r="EH85" s="242"/>
      <c r="EI85" s="242"/>
      <c r="EJ85" s="242"/>
      <c r="EK85" s="242"/>
      <c r="EL85" s="242"/>
      <c r="EM85" s="242"/>
      <c r="EN85" s="242"/>
      <c r="EO85" s="242"/>
      <c r="EP85" s="242"/>
      <c r="EQ85" s="242"/>
      <c r="ER85" s="243"/>
      <c r="ES85" s="241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3"/>
    </row>
    <row r="86" spans="1:161" ht="11.25" customHeight="1">
      <c r="A86" s="205" t="s">
        <v>312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6"/>
      <c r="BX86" s="235" t="s">
        <v>325</v>
      </c>
      <c r="BY86" s="236"/>
      <c r="BZ86" s="236"/>
      <c r="CA86" s="236"/>
      <c r="CB86" s="236"/>
      <c r="CC86" s="236"/>
      <c r="CD86" s="236"/>
      <c r="CE86" s="237"/>
      <c r="CF86" s="238" t="s">
        <v>172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40"/>
      <c r="CS86" s="238" t="s">
        <v>311</v>
      </c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40"/>
      <c r="DF86" s="174"/>
      <c r="DG86" s="175"/>
      <c r="DH86" s="175"/>
      <c r="DI86" s="175"/>
      <c r="DJ86" s="175"/>
      <c r="DK86" s="175"/>
      <c r="DL86" s="175"/>
      <c r="DM86" s="175"/>
      <c r="DN86" s="175"/>
      <c r="DO86" s="175"/>
      <c r="DP86" s="175"/>
      <c r="DQ86" s="175"/>
      <c r="DR86" s="176"/>
      <c r="DS86" s="241"/>
      <c r="DT86" s="242"/>
      <c r="DU86" s="242"/>
      <c r="DV86" s="242"/>
      <c r="DW86" s="242"/>
      <c r="DX86" s="242"/>
      <c r="DY86" s="242"/>
      <c r="DZ86" s="242"/>
      <c r="EA86" s="242"/>
      <c r="EB86" s="242"/>
      <c r="EC86" s="242"/>
      <c r="ED86" s="242"/>
      <c r="EE86" s="243"/>
      <c r="EF86" s="241"/>
      <c r="EG86" s="242"/>
      <c r="EH86" s="242"/>
      <c r="EI86" s="242"/>
      <c r="EJ86" s="242"/>
      <c r="EK86" s="242"/>
      <c r="EL86" s="242"/>
      <c r="EM86" s="242"/>
      <c r="EN86" s="242"/>
      <c r="EO86" s="242"/>
      <c r="EP86" s="242"/>
      <c r="EQ86" s="242"/>
      <c r="ER86" s="243"/>
      <c r="ES86" s="241"/>
      <c r="ET86" s="242"/>
      <c r="EU86" s="242"/>
      <c r="EV86" s="242"/>
      <c r="EW86" s="242"/>
      <c r="EX86" s="242"/>
      <c r="EY86" s="242"/>
      <c r="EZ86" s="242"/>
      <c r="FA86" s="242"/>
      <c r="FB86" s="242"/>
      <c r="FC86" s="242"/>
      <c r="FD86" s="242"/>
      <c r="FE86" s="243"/>
    </row>
    <row r="87" spans="1:161" ht="11.25" customHeight="1">
      <c r="A87" s="196" t="s">
        <v>174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48" t="s">
        <v>175</v>
      </c>
      <c r="BY87" s="49"/>
      <c r="BZ87" s="49"/>
      <c r="CA87" s="49"/>
      <c r="CB87" s="49"/>
      <c r="CC87" s="49"/>
      <c r="CD87" s="49"/>
      <c r="CE87" s="71"/>
      <c r="CF87" s="72" t="s">
        <v>176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127">
        <f>DF88+DF89</f>
        <v>0</v>
      </c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9"/>
      <c r="DS87" s="63">
        <f>DS88+DS89</f>
        <v>0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>
        <f>EF88+EF89</f>
        <v>0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3">
        <f>ES88+ES89</f>
        <v>0</v>
      </c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5"/>
    </row>
    <row r="88" spans="1:161" ht="21.75" customHeight="1">
      <c r="A88" s="202" t="s">
        <v>177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48" t="s">
        <v>178</v>
      </c>
      <c r="BY88" s="49"/>
      <c r="BZ88" s="49"/>
      <c r="CA88" s="49"/>
      <c r="CB88" s="49"/>
      <c r="CC88" s="49"/>
      <c r="CD88" s="49"/>
      <c r="CE88" s="71"/>
      <c r="CF88" s="72" t="s">
        <v>179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127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9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202" t="s">
        <v>180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48" t="s">
        <v>181</v>
      </c>
      <c r="BY89" s="49"/>
      <c r="BZ89" s="49"/>
      <c r="CA89" s="49"/>
      <c r="CB89" s="49"/>
      <c r="CC89" s="49"/>
      <c r="CD89" s="49"/>
      <c r="CE89" s="71"/>
      <c r="CF89" s="72" t="s">
        <v>182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127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9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245" t="s">
        <v>183</v>
      </c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5"/>
      <c r="BT90" s="245"/>
      <c r="BU90" s="245"/>
      <c r="BV90" s="245"/>
      <c r="BW90" s="245"/>
      <c r="BX90" s="246" t="s">
        <v>184</v>
      </c>
      <c r="BY90" s="247"/>
      <c r="BZ90" s="247"/>
      <c r="CA90" s="247"/>
      <c r="CB90" s="247"/>
      <c r="CC90" s="247"/>
      <c r="CD90" s="247"/>
      <c r="CE90" s="248"/>
      <c r="CF90" s="249" t="s">
        <v>185</v>
      </c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1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127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9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22.5" customHeight="1">
      <c r="A91" s="194" t="s">
        <v>186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48" t="s">
        <v>187</v>
      </c>
      <c r="BY91" s="49"/>
      <c r="BZ91" s="49"/>
      <c r="CA91" s="49"/>
      <c r="CB91" s="49"/>
      <c r="CC91" s="49"/>
      <c r="CD91" s="49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127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9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194" t="s">
        <v>188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48" t="s">
        <v>189</v>
      </c>
      <c r="BY92" s="49"/>
      <c r="BZ92" s="49"/>
      <c r="CA92" s="49"/>
      <c r="CB92" s="49"/>
      <c r="CC92" s="49"/>
      <c r="CD92" s="49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127"/>
      <c r="DG92" s="128"/>
      <c r="DH92" s="128"/>
      <c r="DI92" s="128"/>
      <c r="DJ92" s="128"/>
      <c r="DK92" s="128"/>
      <c r="DL92" s="128"/>
      <c r="DM92" s="128"/>
      <c r="DN92" s="128"/>
      <c r="DO92" s="128"/>
      <c r="DP92" s="128"/>
      <c r="DQ92" s="128"/>
      <c r="DR92" s="129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194" t="s">
        <v>191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48" t="s">
        <v>190</v>
      </c>
      <c r="BY93" s="49"/>
      <c r="BZ93" s="49"/>
      <c r="CA93" s="49"/>
      <c r="CB93" s="49"/>
      <c r="CC93" s="49"/>
      <c r="CD93" s="49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127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9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245" t="s">
        <v>192</v>
      </c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  <c r="BS94" s="245"/>
      <c r="BT94" s="245"/>
      <c r="BU94" s="245"/>
      <c r="BV94" s="245"/>
      <c r="BW94" s="245"/>
      <c r="BX94" s="246" t="s">
        <v>193</v>
      </c>
      <c r="BY94" s="247"/>
      <c r="BZ94" s="247"/>
      <c r="CA94" s="247"/>
      <c r="CB94" s="247"/>
      <c r="CC94" s="247"/>
      <c r="CD94" s="247"/>
      <c r="CE94" s="248"/>
      <c r="CF94" s="249" t="s">
        <v>42</v>
      </c>
      <c r="CG94" s="250"/>
      <c r="CH94" s="250"/>
      <c r="CI94" s="250"/>
      <c r="CJ94" s="250"/>
      <c r="CK94" s="250"/>
      <c r="CL94" s="250"/>
      <c r="CM94" s="250"/>
      <c r="CN94" s="250"/>
      <c r="CO94" s="250"/>
      <c r="CP94" s="250"/>
      <c r="CQ94" s="250"/>
      <c r="CR94" s="251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127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9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5.75" customHeight="1">
      <c r="A95" s="194" t="s">
        <v>194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48" t="s">
        <v>195</v>
      </c>
      <c r="BY95" s="49"/>
      <c r="BZ95" s="49"/>
      <c r="CA95" s="49"/>
      <c r="CB95" s="49"/>
      <c r="CC95" s="49"/>
      <c r="CD95" s="49"/>
      <c r="CE95" s="71"/>
      <c r="CF95" s="72" t="s">
        <v>196</v>
      </c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4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127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9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ht="3" customHeight="1"/>
    <row r="97" ht="3" customHeight="1"/>
  </sheetData>
  <sheetProtection/>
  <mergeCells count="705">
    <mergeCell ref="A1:FE1"/>
    <mergeCell ref="A2:FD2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EF95:ER95"/>
    <mergeCell ref="ES95:FE95"/>
    <mergeCell ref="A95:BW95"/>
    <mergeCell ref="BX95:CE95"/>
    <mergeCell ref="CF95:CR95"/>
    <mergeCell ref="CS95:DE95"/>
    <mergeCell ref="DF95:DR95"/>
    <mergeCell ref="DS95:EE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93"/>
  <sheetViews>
    <sheetView zoomScalePageLayoutView="0" workbookViewId="0" topLeftCell="A4">
      <selection activeCell="EF83" sqref="EF83:ER83"/>
    </sheetView>
  </sheetViews>
  <sheetFormatPr defaultColWidth="0.875" defaultRowHeight="12.75"/>
  <cols>
    <col min="1" max="121" width="0.875" style="1" customWidth="1"/>
    <col min="122" max="122" width="4.625" style="1" customWidth="1"/>
    <col min="123" max="134" width="0.875" style="1" customWidth="1"/>
    <col min="135" max="135" width="3.875" style="1" customWidth="1"/>
    <col min="136" max="147" width="0.875" style="1" customWidth="1"/>
    <col min="148" max="148" width="3.625" style="1" customWidth="1"/>
    <col min="149" max="16384" width="0.875" style="1" customWidth="1"/>
  </cols>
  <sheetData>
    <row r="1" spans="1:161" s="6" customFormat="1" ht="15.75">
      <c r="A1" s="46" t="s">
        <v>335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2" spans="1:161" ht="15.75">
      <c r="A2" s="252" t="s">
        <v>348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77" t="s">
        <v>2</v>
      </c>
      <c r="BY3" s="78"/>
      <c r="BZ3" s="78"/>
      <c r="CA3" s="78"/>
      <c r="CB3" s="78"/>
      <c r="CC3" s="78"/>
      <c r="CD3" s="78"/>
      <c r="CE3" s="79"/>
      <c r="CF3" s="77" t="s">
        <v>3</v>
      </c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9"/>
      <c r="CS3" s="77" t="s">
        <v>4</v>
      </c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80"/>
      <c r="BY4" s="81"/>
      <c r="BZ4" s="81"/>
      <c r="CA4" s="81"/>
      <c r="CB4" s="81"/>
      <c r="CC4" s="81"/>
      <c r="CD4" s="81"/>
      <c r="CE4" s="82"/>
      <c r="CF4" s="80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2"/>
      <c r="CS4" s="80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6" t="s">
        <v>5</v>
      </c>
      <c r="DG4" s="87"/>
      <c r="DH4" s="87"/>
      <c r="DI4" s="87"/>
      <c r="DJ4" s="87"/>
      <c r="DK4" s="87"/>
      <c r="DL4" s="88" t="s">
        <v>269</v>
      </c>
      <c r="DM4" s="88"/>
      <c r="DN4" s="88"/>
      <c r="DO4" s="89" t="s">
        <v>6</v>
      </c>
      <c r="DP4" s="89"/>
      <c r="DQ4" s="89"/>
      <c r="DR4" s="90"/>
      <c r="DS4" s="86" t="s">
        <v>5</v>
      </c>
      <c r="DT4" s="87"/>
      <c r="DU4" s="87"/>
      <c r="DV4" s="87"/>
      <c r="DW4" s="87"/>
      <c r="DX4" s="87"/>
      <c r="DY4" s="88" t="s">
        <v>359</v>
      </c>
      <c r="DZ4" s="88"/>
      <c r="EA4" s="88"/>
      <c r="EB4" s="89" t="s">
        <v>6</v>
      </c>
      <c r="EC4" s="89"/>
      <c r="ED4" s="89"/>
      <c r="EE4" s="90"/>
      <c r="EF4" s="86" t="s">
        <v>5</v>
      </c>
      <c r="EG4" s="87"/>
      <c r="EH4" s="87"/>
      <c r="EI4" s="87"/>
      <c r="EJ4" s="87"/>
      <c r="EK4" s="87"/>
      <c r="EL4" s="88" t="s">
        <v>357</v>
      </c>
      <c r="EM4" s="88"/>
      <c r="EN4" s="88"/>
      <c r="EO4" s="89" t="s">
        <v>6</v>
      </c>
      <c r="EP4" s="89"/>
      <c r="EQ4" s="89"/>
      <c r="ER4" s="90"/>
      <c r="ES4" s="77" t="s">
        <v>10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:161" ht="3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6"/>
      <c r="BX5" s="83"/>
      <c r="BY5" s="84"/>
      <c r="BZ5" s="84"/>
      <c r="CA5" s="84"/>
      <c r="CB5" s="84"/>
      <c r="CC5" s="84"/>
      <c r="CD5" s="84"/>
      <c r="CE5" s="85"/>
      <c r="CF5" s="83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5"/>
      <c r="CS5" s="83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5"/>
      <c r="DF5" s="91" t="s">
        <v>7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3"/>
      <c r="DS5" s="91" t="s">
        <v>8</v>
      </c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3"/>
      <c r="EF5" s="91" t="s">
        <v>9</v>
      </c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3"/>
      <c r="ES5" s="83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ht="12" thickBot="1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5"/>
      <c r="BX6" s="96" t="s">
        <v>13</v>
      </c>
      <c r="BY6" s="97"/>
      <c r="BZ6" s="97"/>
      <c r="CA6" s="97"/>
      <c r="CB6" s="97"/>
      <c r="CC6" s="97"/>
      <c r="CD6" s="97"/>
      <c r="CE6" s="98"/>
      <c r="CF6" s="96" t="s">
        <v>14</v>
      </c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8"/>
      <c r="CS6" s="96" t="s">
        <v>15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8"/>
      <c r="DF6" s="96" t="s">
        <v>16</v>
      </c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17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8"/>
      <c r="EF6" s="96" t="s">
        <v>18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19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:161" ht="12.75" customHeight="1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9" t="s">
        <v>41</v>
      </c>
      <c r="BY7" s="60"/>
      <c r="BZ7" s="60"/>
      <c r="CA7" s="60"/>
      <c r="CB7" s="60"/>
      <c r="CC7" s="60"/>
      <c r="CD7" s="60"/>
      <c r="CE7" s="100"/>
      <c r="CF7" s="101" t="s">
        <v>42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101" t="s">
        <v>42</v>
      </c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3"/>
      <c r="DF7" s="104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253"/>
    </row>
    <row r="8" spans="1:161" ht="12.7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48" t="s">
        <v>44</v>
      </c>
      <c r="BY8" s="49"/>
      <c r="BZ8" s="49"/>
      <c r="CA8" s="49"/>
      <c r="CB8" s="49"/>
      <c r="CC8" s="49"/>
      <c r="CD8" s="49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107"/>
    </row>
    <row r="9" spans="1:161" ht="24" customHeight="1">
      <c r="A9" s="254" t="s">
        <v>45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5" t="s">
        <v>46</v>
      </c>
      <c r="BY9" s="256"/>
      <c r="BZ9" s="256"/>
      <c r="CA9" s="256"/>
      <c r="CB9" s="256"/>
      <c r="CC9" s="256"/>
      <c r="CD9" s="256"/>
      <c r="CE9" s="257"/>
      <c r="CF9" s="258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7"/>
      <c r="CS9" s="259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1"/>
      <c r="DF9" s="262">
        <f>DF10+DF13+DF17+DF20+DF23+DF28+DF32</f>
        <v>177220.69</v>
      </c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4"/>
      <c r="DS9" s="262">
        <f>DS10+DS13+DS17+DS20+DS23+DS28+DS32</f>
        <v>177220.69</v>
      </c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4"/>
      <c r="EF9" s="262">
        <f>EF10+EF13+EF17+EF20+EF23+EF28+EF32</f>
        <v>177220.69</v>
      </c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4"/>
      <c r="ES9" s="262">
        <f>ES10+ES13+ES17+ES20+ES23+ES28+ES32</f>
        <v>0</v>
      </c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4"/>
    </row>
    <row r="10" spans="1:161" ht="22.5" customHeight="1">
      <c r="A10" s="119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1" t="s">
        <v>48</v>
      </c>
      <c r="BY10" s="122"/>
      <c r="BZ10" s="122"/>
      <c r="CA10" s="122"/>
      <c r="CB10" s="122"/>
      <c r="CC10" s="122"/>
      <c r="CD10" s="122"/>
      <c r="CE10" s="123"/>
      <c r="CF10" s="124" t="s">
        <v>49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6"/>
      <c r="CS10" s="124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6"/>
      <c r="DF10" s="127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9"/>
      <c r="DS10" s="127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9"/>
      <c r="EF10" s="127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9"/>
      <c r="ES10" s="127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30"/>
    </row>
    <row r="11" spans="1:161" ht="11.25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 t="s">
        <v>51</v>
      </c>
      <c r="BY11" s="133"/>
      <c r="BZ11" s="133"/>
      <c r="CA11" s="133"/>
      <c r="CB11" s="133"/>
      <c r="CC11" s="133"/>
      <c r="CD11" s="133"/>
      <c r="CE11" s="134"/>
      <c r="CF11" s="138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40"/>
      <c r="CS11" s="138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0"/>
      <c r="DF11" s="144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6"/>
      <c r="EF11" s="144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6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50"/>
    </row>
    <row r="12" spans="1:161" ht="12" thickBo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3"/>
      <c r="BX12" s="135"/>
      <c r="BY12" s="136"/>
      <c r="BZ12" s="136"/>
      <c r="CA12" s="136"/>
      <c r="CB12" s="136"/>
      <c r="CC12" s="136"/>
      <c r="CD12" s="136"/>
      <c r="CE12" s="137"/>
      <c r="CF12" s="141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1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47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51"/>
    </row>
    <row r="13" spans="1:161" ht="21" customHeight="1">
      <c r="A13" s="154" t="s">
        <v>52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6"/>
      <c r="BX13" s="157" t="s">
        <v>53</v>
      </c>
      <c r="BY13" s="158"/>
      <c r="BZ13" s="158"/>
      <c r="CA13" s="158"/>
      <c r="CB13" s="158"/>
      <c r="CC13" s="158"/>
      <c r="CD13" s="158"/>
      <c r="CE13" s="159"/>
      <c r="CF13" s="160" t="s">
        <v>54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  <c r="CS13" s="160" t="s">
        <v>102</v>
      </c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163">
        <f>DF14+DF15</f>
        <v>177220.69</v>
      </c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5"/>
      <c r="DS13" s="163">
        <f>DS14+DS15</f>
        <v>177220.69</v>
      </c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5"/>
      <c r="EF13" s="163">
        <f>EF14+EF15</f>
        <v>177220.69</v>
      </c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  <c r="ES13" s="163">
        <f>ES14+ES15</f>
        <v>0</v>
      </c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ht="33.75" customHeight="1">
      <c r="A14" s="166" t="s">
        <v>55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21" t="s">
        <v>56</v>
      </c>
      <c r="BY14" s="122"/>
      <c r="BZ14" s="122"/>
      <c r="CA14" s="122"/>
      <c r="CB14" s="122"/>
      <c r="CC14" s="122"/>
      <c r="CD14" s="122"/>
      <c r="CE14" s="123"/>
      <c r="CF14" s="124" t="s">
        <v>54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124" t="s">
        <v>102</v>
      </c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6"/>
      <c r="DF14" s="127">
        <f>73068.98+104151.71</f>
        <v>177220.69</v>
      </c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f>73068.98+104151.71</f>
        <v>177220.69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9"/>
      <c r="EF14" s="127">
        <f>73068.98+104151.71</f>
        <v>177220.69</v>
      </c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  <c r="ES14" s="127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30"/>
    </row>
    <row r="15" spans="1:161" ht="22.5" customHeight="1">
      <c r="A15" s="166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21" t="s">
        <v>57</v>
      </c>
      <c r="BY15" s="122"/>
      <c r="BZ15" s="122"/>
      <c r="CA15" s="122"/>
      <c r="CB15" s="122"/>
      <c r="CC15" s="122"/>
      <c r="CD15" s="122"/>
      <c r="CE15" s="123"/>
      <c r="CF15" s="124" t="s">
        <v>54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6"/>
      <c r="CS15" s="124" t="s">
        <v>102</v>
      </c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6"/>
      <c r="DF15" s="127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27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30"/>
    </row>
    <row r="16" spans="1:161" ht="21.75" customHeight="1">
      <c r="A16" s="154" t="s">
        <v>272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6"/>
      <c r="BX16" s="121" t="s">
        <v>273</v>
      </c>
      <c r="BY16" s="122"/>
      <c r="BZ16" s="122"/>
      <c r="CA16" s="122"/>
      <c r="CB16" s="122"/>
      <c r="CC16" s="122"/>
      <c r="CD16" s="122"/>
      <c r="CE16" s="123"/>
      <c r="CF16" s="124" t="s">
        <v>54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124" t="s">
        <v>102</v>
      </c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6"/>
      <c r="DF16" s="127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9"/>
      <c r="DS16" s="127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9"/>
      <c r="EF16" s="127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9"/>
      <c r="ES16" s="127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30"/>
    </row>
    <row r="17" spans="1:161" ht="20.25" customHeight="1">
      <c r="A17" s="154" t="s">
        <v>59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121" t="s">
        <v>60</v>
      </c>
      <c r="BY17" s="122"/>
      <c r="BZ17" s="122"/>
      <c r="CA17" s="122"/>
      <c r="CB17" s="122"/>
      <c r="CC17" s="122"/>
      <c r="CD17" s="122"/>
      <c r="CE17" s="123"/>
      <c r="CF17" s="124" t="s">
        <v>61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6"/>
      <c r="CS17" s="124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6"/>
      <c r="DF17" s="127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9"/>
      <c r="DS17" s="127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30"/>
    </row>
    <row r="18" spans="1:161" ht="10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 t="s">
        <v>62</v>
      </c>
      <c r="BY18" s="133"/>
      <c r="BZ18" s="133"/>
      <c r="CA18" s="133"/>
      <c r="CB18" s="133"/>
      <c r="CC18" s="133"/>
      <c r="CD18" s="133"/>
      <c r="CE18" s="134"/>
      <c r="CF18" s="138" t="s">
        <v>61</v>
      </c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0"/>
      <c r="CS18" s="138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40"/>
      <c r="DF18" s="144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50"/>
    </row>
    <row r="19" spans="1:161" ht="10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3"/>
      <c r="BX19" s="168"/>
      <c r="BY19" s="169"/>
      <c r="BZ19" s="169"/>
      <c r="CA19" s="169"/>
      <c r="CB19" s="169"/>
      <c r="CC19" s="169"/>
      <c r="CD19" s="169"/>
      <c r="CE19" s="170"/>
      <c r="CF19" s="171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3"/>
      <c r="CS19" s="171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3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6"/>
      <c r="DS19" s="174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7"/>
    </row>
    <row r="20" spans="1:161" ht="10.5" customHeight="1">
      <c r="A20" s="154" t="s">
        <v>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6"/>
      <c r="BX20" s="121" t="s">
        <v>64</v>
      </c>
      <c r="BY20" s="122"/>
      <c r="BZ20" s="122"/>
      <c r="CA20" s="122"/>
      <c r="CB20" s="122"/>
      <c r="CC20" s="122"/>
      <c r="CD20" s="122"/>
      <c r="CE20" s="123"/>
      <c r="CF20" s="124" t="s">
        <v>65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6"/>
      <c r="CS20" s="124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6"/>
      <c r="DF20" s="127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9"/>
      <c r="DS20" s="127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9"/>
      <c r="EF20" s="127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9"/>
      <c r="ES20" s="127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30"/>
    </row>
    <row r="21" spans="1:161" ht="10.5" customHeight="1">
      <c r="A21" s="178" t="s">
        <v>50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32"/>
      <c r="BY21" s="133"/>
      <c r="BZ21" s="133"/>
      <c r="CA21" s="133"/>
      <c r="CB21" s="133"/>
      <c r="CC21" s="133"/>
      <c r="CD21" s="133"/>
      <c r="CE21" s="134"/>
      <c r="CF21" s="138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40"/>
      <c r="CS21" s="138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40"/>
      <c r="DF21" s="144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6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6"/>
      <c r="EF21" s="144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6"/>
      <c r="ES21" s="144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50"/>
    </row>
    <row r="22" spans="1:161" ht="10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/>
      <c r="BX22" s="168"/>
      <c r="BY22" s="169"/>
      <c r="BZ22" s="169"/>
      <c r="CA22" s="169"/>
      <c r="CB22" s="169"/>
      <c r="CC22" s="169"/>
      <c r="CD22" s="169"/>
      <c r="CE22" s="170"/>
      <c r="CF22" s="171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3"/>
      <c r="CS22" s="171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F22" s="174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6"/>
      <c r="DS22" s="174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7"/>
    </row>
    <row r="23" spans="1:161" ht="13.5" customHeight="1">
      <c r="A23" s="154" t="s">
        <v>66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6"/>
      <c r="BX23" s="121" t="s">
        <v>67</v>
      </c>
      <c r="BY23" s="122"/>
      <c r="BZ23" s="122"/>
      <c r="CA23" s="122"/>
      <c r="CB23" s="122"/>
      <c r="CC23" s="122"/>
      <c r="CD23" s="122"/>
      <c r="CE23" s="123"/>
      <c r="CF23" s="124" t="s">
        <v>68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6"/>
      <c r="CS23" s="124" t="s">
        <v>274</v>
      </c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6"/>
      <c r="DF23" s="127">
        <f>DF24+DF26+DF27</f>
        <v>0</v>
      </c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9"/>
      <c r="DS23" s="127">
        <f>DS24+DS26+DS27</f>
        <v>0</v>
      </c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9"/>
      <c r="EF23" s="127">
        <f>EF24+EF26+EF27</f>
        <v>0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127">
        <f>ES24+ES26+ES27</f>
        <v>0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:161" ht="10.5" customHeight="1">
      <c r="A24" s="178" t="s">
        <v>50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32" t="s">
        <v>70</v>
      </c>
      <c r="BY24" s="133"/>
      <c r="BZ24" s="133"/>
      <c r="CA24" s="133"/>
      <c r="CB24" s="133"/>
      <c r="CC24" s="133"/>
      <c r="CD24" s="133"/>
      <c r="CE24" s="134"/>
      <c r="CF24" s="138" t="s">
        <v>68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38" t="s">
        <v>274</v>
      </c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40"/>
      <c r="DF24" s="144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6"/>
      <c r="DS24" s="144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50"/>
    </row>
    <row r="25" spans="1:161" ht="10.5" customHeight="1">
      <c r="A25" s="179" t="s">
        <v>69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68"/>
      <c r="BY25" s="169"/>
      <c r="BZ25" s="169"/>
      <c r="CA25" s="169"/>
      <c r="CB25" s="169"/>
      <c r="CC25" s="169"/>
      <c r="CD25" s="169"/>
      <c r="CE25" s="170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3"/>
      <c r="CS25" s="171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3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6"/>
      <c r="DS25" s="174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6"/>
      <c r="EF25" s="174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6"/>
      <c r="ES25" s="174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7"/>
    </row>
    <row r="26" spans="1:161" ht="10.5" customHeight="1">
      <c r="A26" s="181" t="s">
        <v>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121" t="s">
        <v>72</v>
      </c>
      <c r="BY26" s="122"/>
      <c r="BZ26" s="122"/>
      <c r="CA26" s="122"/>
      <c r="CB26" s="122"/>
      <c r="CC26" s="122"/>
      <c r="CD26" s="122"/>
      <c r="CE26" s="123"/>
      <c r="CF26" s="124" t="s">
        <v>68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6"/>
      <c r="CS26" s="124" t="s">
        <v>275</v>
      </c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6"/>
      <c r="DF26" s="127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9"/>
      <c r="DS26" s="127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9"/>
      <c r="EF26" s="127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9"/>
      <c r="ES26" s="127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30"/>
    </row>
    <row r="27" spans="1:161" ht="10.5" customHeight="1">
      <c r="A27" s="181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80"/>
      <c r="BX27" s="121"/>
      <c r="BY27" s="122"/>
      <c r="BZ27" s="122"/>
      <c r="CA27" s="122"/>
      <c r="CB27" s="122"/>
      <c r="CC27" s="122"/>
      <c r="CD27" s="122"/>
      <c r="CE27" s="123"/>
      <c r="CF27" s="124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/>
      <c r="CS27" s="124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6"/>
      <c r="DF27" s="127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9"/>
      <c r="DS27" s="127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9"/>
      <c r="EF27" s="127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9"/>
      <c r="ES27" s="127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30"/>
    </row>
    <row r="28" spans="1:161" ht="10.5" customHeight="1">
      <c r="A28" s="154" t="s">
        <v>73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21" t="s">
        <v>74</v>
      </c>
      <c r="BY28" s="122"/>
      <c r="BZ28" s="122"/>
      <c r="CA28" s="122"/>
      <c r="CB28" s="122"/>
      <c r="CC28" s="122"/>
      <c r="CD28" s="122"/>
      <c r="CE28" s="123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27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9"/>
      <c r="DS28" s="127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/>
      <c r="EF28" s="127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9"/>
      <c r="ES28" s="127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30"/>
    </row>
    <row r="29" spans="1:161" ht="10.5" customHeight="1">
      <c r="A29" s="178" t="s">
        <v>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32"/>
      <c r="BY29" s="133"/>
      <c r="BZ29" s="133"/>
      <c r="CA29" s="133"/>
      <c r="CB29" s="133"/>
      <c r="CC29" s="133"/>
      <c r="CD29" s="133"/>
      <c r="CE29" s="134"/>
      <c r="CF29" s="138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40"/>
      <c r="CS29" s="138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40"/>
      <c r="DF29" s="144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6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6"/>
      <c r="EF29" s="144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6"/>
      <c r="ES29" s="144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50"/>
    </row>
    <row r="30" spans="1:161" ht="10.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80"/>
      <c r="BX30" s="168"/>
      <c r="BY30" s="169"/>
      <c r="BZ30" s="169"/>
      <c r="CA30" s="169"/>
      <c r="CB30" s="169"/>
      <c r="CC30" s="169"/>
      <c r="CD30" s="169"/>
      <c r="CE30" s="170"/>
      <c r="CF30" s="171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3"/>
      <c r="CS30" s="171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3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6"/>
      <c r="DS30" s="174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6"/>
      <c r="EF30" s="174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6"/>
      <c r="ES30" s="174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7"/>
    </row>
    <row r="31" spans="1:161" ht="10.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/>
      <c r="BX31" s="121"/>
      <c r="BY31" s="122"/>
      <c r="BZ31" s="122"/>
      <c r="CA31" s="122"/>
      <c r="CB31" s="122"/>
      <c r="CC31" s="122"/>
      <c r="CD31" s="122"/>
      <c r="CE31" s="123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6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30"/>
    </row>
    <row r="32" spans="1:161" ht="12.75" customHeight="1">
      <c r="A32" s="154" t="s">
        <v>75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6"/>
      <c r="BX32" s="121" t="s">
        <v>76</v>
      </c>
      <c r="BY32" s="122"/>
      <c r="BZ32" s="122"/>
      <c r="CA32" s="122"/>
      <c r="CB32" s="122"/>
      <c r="CC32" s="122"/>
      <c r="CD32" s="122"/>
      <c r="CE32" s="123"/>
      <c r="CF32" s="124" t="s">
        <v>42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6"/>
      <c r="CS32" s="124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6"/>
      <c r="DF32" s="127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9"/>
      <c r="EF32" s="127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30"/>
    </row>
    <row r="33" spans="1:161" ht="25.5" customHeight="1">
      <c r="A33" s="166" t="s">
        <v>77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21" t="s">
        <v>78</v>
      </c>
      <c r="BY33" s="122"/>
      <c r="BZ33" s="122"/>
      <c r="CA33" s="122"/>
      <c r="CB33" s="122"/>
      <c r="CC33" s="122"/>
      <c r="CD33" s="122"/>
      <c r="CE33" s="123"/>
      <c r="CF33" s="124" t="s">
        <v>79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4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27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9"/>
      <c r="DS33" s="127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27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9"/>
      <c r="ES33" s="127" t="s">
        <v>42</v>
      </c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30"/>
    </row>
    <row r="34" spans="1:161" ht="21.75" customHeight="1">
      <c r="A34" s="254" t="s">
        <v>80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  <c r="BR34" s="254"/>
      <c r="BS34" s="254"/>
      <c r="BT34" s="254"/>
      <c r="BU34" s="254"/>
      <c r="BV34" s="254"/>
      <c r="BW34" s="254"/>
      <c r="BX34" s="255" t="s">
        <v>81</v>
      </c>
      <c r="BY34" s="256"/>
      <c r="BZ34" s="256"/>
      <c r="CA34" s="256"/>
      <c r="CB34" s="256"/>
      <c r="CC34" s="256"/>
      <c r="CD34" s="256"/>
      <c r="CE34" s="257"/>
      <c r="CF34" s="258" t="s">
        <v>42</v>
      </c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7"/>
      <c r="CS34" s="259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1"/>
      <c r="DF34" s="262">
        <f>DF35+DF42+DF51+DF56+DF64+DF66+DF85</f>
        <v>177220.69</v>
      </c>
      <c r="DG34" s="265"/>
      <c r="DH34" s="265"/>
      <c r="DI34" s="265"/>
      <c r="DJ34" s="265"/>
      <c r="DK34" s="265"/>
      <c r="DL34" s="265"/>
      <c r="DM34" s="265"/>
      <c r="DN34" s="265"/>
      <c r="DO34" s="265"/>
      <c r="DP34" s="265"/>
      <c r="DQ34" s="265"/>
      <c r="DR34" s="266"/>
      <c r="DS34" s="262">
        <f>DS35+DS42+DS51+DS56+DS64+DS66+DS85</f>
        <v>177220.69</v>
      </c>
      <c r="DT34" s="265"/>
      <c r="DU34" s="265"/>
      <c r="DV34" s="265"/>
      <c r="DW34" s="265"/>
      <c r="DX34" s="265"/>
      <c r="DY34" s="265"/>
      <c r="DZ34" s="265"/>
      <c r="EA34" s="265"/>
      <c r="EB34" s="265"/>
      <c r="EC34" s="265"/>
      <c r="ED34" s="265"/>
      <c r="EE34" s="266"/>
      <c r="EF34" s="262">
        <f>EF35+EF42+EF51+EF56+EF64+EF66+EF85</f>
        <v>177220.69</v>
      </c>
      <c r="EG34" s="265"/>
      <c r="EH34" s="265"/>
      <c r="EI34" s="265"/>
      <c r="EJ34" s="265"/>
      <c r="EK34" s="265"/>
      <c r="EL34" s="265"/>
      <c r="EM34" s="265"/>
      <c r="EN34" s="265"/>
      <c r="EO34" s="265"/>
      <c r="EP34" s="265"/>
      <c r="EQ34" s="265"/>
      <c r="ER34" s="266"/>
      <c r="ES34" s="267"/>
      <c r="ET34" s="268"/>
      <c r="EU34" s="268"/>
      <c r="EV34" s="268"/>
      <c r="EW34" s="268"/>
      <c r="EX34" s="268"/>
      <c r="EY34" s="268"/>
      <c r="EZ34" s="268"/>
      <c r="FA34" s="268"/>
      <c r="FB34" s="268"/>
      <c r="FC34" s="268"/>
      <c r="FD34" s="268"/>
      <c r="FE34" s="269"/>
    </row>
    <row r="35" spans="1:161" ht="22.5" customHeight="1">
      <c r="A35" s="194" t="s">
        <v>82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48" t="s">
        <v>83</v>
      </c>
      <c r="BY35" s="49"/>
      <c r="BZ35" s="49"/>
      <c r="CA35" s="49"/>
      <c r="CB35" s="49"/>
      <c r="CC35" s="49"/>
      <c r="CD35" s="49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48" t="s">
        <v>85</v>
      </c>
      <c r="BY36" s="49"/>
      <c r="BZ36" s="49"/>
      <c r="CA36" s="49"/>
      <c r="CB36" s="49"/>
      <c r="CC36" s="49"/>
      <c r="CD36" s="49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69" t="s">
        <v>338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48" t="s">
        <v>339</v>
      </c>
      <c r="BY37" s="49"/>
      <c r="BZ37" s="49"/>
      <c r="CA37" s="49"/>
      <c r="CB37" s="49"/>
      <c r="CC37" s="49"/>
      <c r="CD37" s="49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198" t="s">
        <v>87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200"/>
      <c r="BX38" s="48" t="s">
        <v>88</v>
      </c>
      <c r="BY38" s="49"/>
      <c r="BZ38" s="49"/>
      <c r="CA38" s="49"/>
      <c r="CB38" s="49"/>
      <c r="CC38" s="49"/>
      <c r="CD38" s="49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198" t="s">
        <v>87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200"/>
      <c r="BX39" s="48" t="s">
        <v>278</v>
      </c>
      <c r="BY39" s="49"/>
      <c r="BZ39" s="49"/>
      <c r="CA39" s="49"/>
      <c r="CB39" s="49"/>
      <c r="CC39" s="49"/>
      <c r="CD39" s="49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205" t="s">
        <v>288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6"/>
      <c r="BX40" s="48" t="s">
        <v>290</v>
      </c>
      <c r="BY40" s="49"/>
      <c r="BZ40" s="49"/>
      <c r="CA40" s="49"/>
      <c r="CB40" s="49"/>
      <c r="CC40" s="49"/>
      <c r="CD40" s="49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291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196" t="s">
        <v>90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48" t="s">
        <v>91</v>
      </c>
      <c r="BY41" s="49"/>
      <c r="BZ41" s="49"/>
      <c r="CA41" s="49"/>
      <c r="CB41" s="49"/>
      <c r="CC41" s="49"/>
      <c r="CD41" s="49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196" t="s">
        <v>93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48" t="s">
        <v>94</v>
      </c>
      <c r="BY42" s="49"/>
      <c r="BZ42" s="49"/>
      <c r="CA42" s="49"/>
      <c r="CB42" s="49"/>
      <c r="CC42" s="49"/>
      <c r="CD42" s="49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0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8" t="s">
        <v>97</v>
      </c>
      <c r="BY43" s="49"/>
      <c r="BZ43" s="49"/>
      <c r="CA43" s="49"/>
      <c r="CB43" s="49"/>
      <c r="CC43" s="49"/>
      <c r="CD43" s="49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1" t="s">
        <v>99</v>
      </c>
      <c r="BY44" s="42"/>
      <c r="BZ44" s="42"/>
      <c r="CA44" s="42"/>
      <c r="CB44" s="42"/>
      <c r="CC44" s="42"/>
      <c r="CD44" s="42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8" t="s">
        <v>100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200"/>
      <c r="BX45" s="48" t="s">
        <v>101</v>
      </c>
      <c r="BY45" s="49"/>
      <c r="BZ45" s="49"/>
      <c r="CA45" s="49"/>
      <c r="CB45" s="49"/>
      <c r="CC45" s="49"/>
      <c r="CD45" s="49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196" t="s">
        <v>103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48" t="s">
        <v>104</v>
      </c>
      <c r="BY46" s="49"/>
      <c r="BZ46" s="49"/>
      <c r="CA46" s="49"/>
      <c r="CB46" s="49"/>
      <c r="CC46" s="49"/>
      <c r="CD46" s="49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196" t="s">
        <v>106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48" t="s">
        <v>107</v>
      </c>
      <c r="BY47" s="49"/>
      <c r="BZ47" s="49"/>
      <c r="CA47" s="49"/>
      <c r="CB47" s="49"/>
      <c r="CC47" s="49"/>
      <c r="CD47" s="49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8" t="s">
        <v>110</v>
      </c>
      <c r="BY48" s="49"/>
      <c r="BZ48" s="49"/>
      <c r="CA48" s="49"/>
      <c r="CB48" s="49"/>
      <c r="CC48" s="49"/>
      <c r="CD48" s="49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8" t="s">
        <v>112</v>
      </c>
      <c r="BY49" s="49"/>
      <c r="BZ49" s="49"/>
      <c r="CA49" s="49"/>
      <c r="CB49" s="49"/>
      <c r="CC49" s="49"/>
      <c r="CD49" s="49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8" t="s">
        <v>114</v>
      </c>
      <c r="BY50" s="49"/>
      <c r="BZ50" s="49"/>
      <c r="CA50" s="49"/>
      <c r="CB50" s="49"/>
      <c r="CC50" s="49"/>
      <c r="CD50" s="49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196" t="s">
        <v>116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48" t="s">
        <v>117</v>
      </c>
      <c r="BY51" s="49"/>
      <c r="BZ51" s="49"/>
      <c r="CA51" s="49"/>
      <c r="CB51" s="49"/>
      <c r="CC51" s="49"/>
      <c r="CD51" s="49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8" t="s">
        <v>120</v>
      </c>
      <c r="BY52" s="49"/>
      <c r="BZ52" s="49"/>
      <c r="CA52" s="49"/>
      <c r="CB52" s="49"/>
      <c r="CC52" s="49"/>
      <c r="CD52" s="49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292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196" t="s">
        <v>122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48" t="s">
        <v>123</v>
      </c>
      <c r="BY53" s="49"/>
      <c r="BZ53" s="49"/>
      <c r="CA53" s="49"/>
      <c r="CB53" s="49"/>
      <c r="CC53" s="49"/>
      <c r="CD53" s="49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196" t="s">
        <v>125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48" t="s">
        <v>126</v>
      </c>
      <c r="BY54" s="49"/>
      <c r="BZ54" s="49"/>
      <c r="CA54" s="49"/>
      <c r="CB54" s="49"/>
      <c r="CC54" s="49"/>
      <c r="CD54" s="49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196" t="s">
        <v>128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48" t="s">
        <v>129</v>
      </c>
      <c r="BY55" s="49"/>
      <c r="BZ55" s="49"/>
      <c r="CA55" s="49"/>
      <c r="CB55" s="49"/>
      <c r="CC55" s="49"/>
      <c r="CD55" s="49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8" t="s">
        <v>132</v>
      </c>
      <c r="BY56" s="49"/>
      <c r="BZ56" s="49"/>
      <c r="CA56" s="49"/>
      <c r="CB56" s="49"/>
      <c r="CC56" s="49"/>
      <c r="CD56" s="49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196" t="s">
        <v>134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48" t="s">
        <v>135</v>
      </c>
      <c r="BY57" s="49"/>
      <c r="BZ57" s="49"/>
      <c r="CA57" s="49"/>
      <c r="CB57" s="49"/>
      <c r="CC57" s="49"/>
      <c r="CD57" s="49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196" t="s">
        <v>137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48" t="s">
        <v>138</v>
      </c>
      <c r="BY58" s="49"/>
      <c r="BZ58" s="49"/>
      <c r="CA58" s="49"/>
      <c r="CB58" s="49"/>
      <c r="CC58" s="49"/>
      <c r="CD58" s="49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196" t="s">
        <v>140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48" t="s">
        <v>141</v>
      </c>
      <c r="BY59" s="49"/>
      <c r="BZ59" s="49"/>
      <c r="CA59" s="49"/>
      <c r="CB59" s="49"/>
      <c r="CC59" s="49"/>
      <c r="CD59" s="49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8" t="s">
        <v>144</v>
      </c>
      <c r="BY60" s="49"/>
      <c r="BZ60" s="49"/>
      <c r="CA60" s="49"/>
      <c r="CB60" s="49"/>
      <c r="CC60" s="49"/>
      <c r="CD60" s="49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196" t="s">
        <v>145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48" t="s">
        <v>146</v>
      </c>
      <c r="BY61" s="49"/>
      <c r="BZ61" s="49"/>
      <c r="CA61" s="49"/>
      <c r="CB61" s="49"/>
      <c r="CC61" s="49"/>
      <c r="CD61" s="49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196" t="s">
        <v>148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48" t="s">
        <v>149</v>
      </c>
      <c r="BY62" s="49"/>
      <c r="BZ62" s="49"/>
      <c r="CA62" s="49"/>
      <c r="CB62" s="49"/>
      <c r="CC62" s="49"/>
      <c r="CD62" s="49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196" t="s">
        <v>151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48" t="s">
        <v>152</v>
      </c>
      <c r="BY63" s="49"/>
      <c r="BZ63" s="49"/>
      <c r="CA63" s="49"/>
      <c r="CB63" s="49"/>
      <c r="CC63" s="49"/>
      <c r="CD63" s="49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8" t="s">
        <v>155</v>
      </c>
      <c r="BY64" s="49"/>
      <c r="BZ64" s="49"/>
      <c r="CA64" s="49"/>
      <c r="CB64" s="49"/>
      <c r="CC64" s="49"/>
      <c r="CD64" s="49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</f>
        <v>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</f>
        <v>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</f>
        <v>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196" t="s">
        <v>156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48" t="s">
        <v>157</v>
      </c>
      <c r="BY65" s="49"/>
      <c r="BZ65" s="49"/>
      <c r="CA65" s="49"/>
      <c r="CB65" s="49"/>
      <c r="CC65" s="49"/>
      <c r="CD65" s="49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2.75" customHeight="1">
      <c r="A66" s="217" t="s">
        <v>159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18"/>
      <c r="BN66" s="218"/>
      <c r="BO66" s="218"/>
      <c r="BP66" s="218"/>
      <c r="BQ66" s="218"/>
      <c r="BR66" s="218"/>
      <c r="BS66" s="218"/>
      <c r="BT66" s="218"/>
      <c r="BU66" s="218"/>
      <c r="BV66" s="218"/>
      <c r="BW66" s="218"/>
      <c r="BX66" s="48" t="s">
        <v>160</v>
      </c>
      <c r="BY66" s="49"/>
      <c r="BZ66" s="49"/>
      <c r="CA66" s="49"/>
      <c r="CB66" s="49"/>
      <c r="CC66" s="49"/>
      <c r="CD66" s="49"/>
      <c r="CE66" s="71"/>
      <c r="CF66" s="72" t="s">
        <v>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127">
        <f>DF67+DF68+DF69+DF70</f>
        <v>177220.69</v>
      </c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9"/>
      <c r="DS66" s="63">
        <f>DS67+DS68+DS69+DS70</f>
        <v>177220.69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f>EF67+EF68+EF69+EF70</f>
        <v>177220.69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66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8"/>
    </row>
    <row r="67" spans="1:161" ht="21.75" customHeight="1">
      <c r="A67" s="196" t="s">
        <v>161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48" t="s">
        <v>162</v>
      </c>
      <c r="BY67" s="49"/>
      <c r="BZ67" s="49"/>
      <c r="CA67" s="49"/>
      <c r="CB67" s="49"/>
      <c r="CC67" s="49"/>
      <c r="CD67" s="49"/>
      <c r="CE67" s="71"/>
      <c r="CF67" s="72" t="s">
        <v>163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127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9"/>
      <c r="DS67" s="63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18.75" customHeight="1" thickBot="1">
      <c r="A68" s="196" t="s">
        <v>164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219" t="s">
        <v>165</v>
      </c>
      <c r="BY68" s="220"/>
      <c r="BZ68" s="220"/>
      <c r="CA68" s="220"/>
      <c r="CB68" s="220"/>
      <c r="CC68" s="220"/>
      <c r="CD68" s="220"/>
      <c r="CE68" s="221"/>
      <c r="CF68" s="222" t="s">
        <v>166</v>
      </c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4"/>
      <c r="CS68" s="222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4"/>
      <c r="DF68" s="144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6"/>
      <c r="DS68" s="225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7"/>
      <c r="EF68" s="225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7"/>
      <c r="ES68" s="51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228"/>
    </row>
    <row r="69" spans="1:161" ht="21.75" customHeight="1">
      <c r="A69" s="196" t="s">
        <v>167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59" t="s">
        <v>168</v>
      </c>
      <c r="BY69" s="60"/>
      <c r="BZ69" s="60"/>
      <c r="CA69" s="60"/>
      <c r="CB69" s="60"/>
      <c r="CC69" s="60"/>
      <c r="CD69" s="60"/>
      <c r="CE69" s="100"/>
      <c r="CF69" s="101" t="s">
        <v>169</v>
      </c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3"/>
      <c r="CS69" s="101" t="s">
        <v>283</v>
      </c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3"/>
      <c r="DF69" s="163"/>
      <c r="DG69" s="164"/>
      <c r="DH69" s="164"/>
      <c r="DI69" s="164"/>
      <c r="DJ69" s="164"/>
      <c r="DK69" s="164"/>
      <c r="DL69" s="164"/>
      <c r="DM69" s="164"/>
      <c r="DN69" s="164"/>
      <c r="DO69" s="164"/>
      <c r="DP69" s="164"/>
      <c r="DQ69" s="164"/>
      <c r="DR69" s="165"/>
      <c r="DS69" s="229"/>
      <c r="DT69" s="230"/>
      <c r="DU69" s="230"/>
      <c r="DV69" s="230"/>
      <c r="DW69" s="230"/>
      <c r="DX69" s="230"/>
      <c r="DY69" s="230"/>
      <c r="DZ69" s="230"/>
      <c r="EA69" s="230"/>
      <c r="EB69" s="230"/>
      <c r="EC69" s="230"/>
      <c r="ED69" s="230"/>
      <c r="EE69" s="231"/>
      <c r="EF69" s="229"/>
      <c r="EG69" s="230"/>
      <c r="EH69" s="230"/>
      <c r="EI69" s="230"/>
      <c r="EJ69" s="230"/>
      <c r="EK69" s="230"/>
      <c r="EL69" s="230"/>
      <c r="EM69" s="230"/>
      <c r="EN69" s="230"/>
      <c r="EO69" s="230"/>
      <c r="EP69" s="230"/>
      <c r="EQ69" s="230"/>
      <c r="ER69" s="231"/>
      <c r="ES69" s="232"/>
      <c r="ET69" s="233"/>
      <c r="EU69" s="233"/>
      <c r="EV69" s="233"/>
      <c r="EW69" s="233"/>
      <c r="EX69" s="233"/>
      <c r="EY69" s="233"/>
      <c r="EZ69" s="233"/>
      <c r="FA69" s="233"/>
      <c r="FB69" s="233"/>
      <c r="FC69" s="233"/>
      <c r="FD69" s="233"/>
      <c r="FE69" s="234"/>
    </row>
    <row r="70" spans="1:161" ht="11.25" customHeight="1">
      <c r="A70" s="198" t="s">
        <v>170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200"/>
      <c r="BX70" s="235" t="s">
        <v>171</v>
      </c>
      <c r="BY70" s="236"/>
      <c r="BZ70" s="236"/>
      <c r="CA70" s="236"/>
      <c r="CB70" s="236"/>
      <c r="CC70" s="236"/>
      <c r="CD70" s="236"/>
      <c r="CE70" s="237"/>
      <c r="CF70" s="238" t="s">
        <v>172</v>
      </c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40"/>
      <c r="CS70" s="238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40"/>
      <c r="DF70" s="174">
        <f>DF72+DF73+DF74+DF75+DF76+DF77+DF78+DF79+DF80+DF81+DF82+DF83+DF84</f>
        <v>177220.69</v>
      </c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6"/>
      <c r="DS70" s="241">
        <f>DS72+DS73+DS74+DS75+DS76+DS77+DS78+DS79+DS80+DS81+DS82+DS83+DS84</f>
        <v>177220.69</v>
      </c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3"/>
      <c r="EF70" s="241">
        <f>EF72+EF73+EF74+EF75+EF76+EF77+EF78+EF79+EF80+EF81+EF82+EF83+EF84</f>
        <v>177220.69</v>
      </c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3"/>
      <c r="ES70" s="241">
        <f>ES72+ES73+ES74+ES75+ES76+ES77+ES78+ES79+ES80+ES81+ES82+ES83+ES84</f>
        <v>0</v>
      </c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3"/>
    </row>
    <row r="71" spans="1:161" ht="11.25" customHeight="1">
      <c r="A71" s="244" t="s">
        <v>173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35"/>
      <c r="BY71" s="236"/>
      <c r="BZ71" s="236"/>
      <c r="CA71" s="236"/>
      <c r="CB71" s="236"/>
      <c r="CC71" s="236"/>
      <c r="CD71" s="236"/>
      <c r="CE71" s="237"/>
      <c r="CF71" s="238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171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3"/>
      <c r="DS71" s="238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40"/>
      <c r="EF71" s="238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40"/>
      <c r="ES71" s="238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40"/>
    </row>
    <row r="72" spans="1:161" ht="11.25" customHeight="1">
      <c r="A72" s="205" t="s">
        <v>284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6"/>
      <c r="BX72" s="235" t="s">
        <v>313</v>
      </c>
      <c r="BY72" s="236"/>
      <c r="BZ72" s="236"/>
      <c r="CA72" s="236"/>
      <c r="CB72" s="236"/>
      <c r="CC72" s="236"/>
      <c r="CD72" s="236"/>
      <c r="CE72" s="237"/>
      <c r="CF72" s="238" t="s">
        <v>172</v>
      </c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 t="s">
        <v>293</v>
      </c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174"/>
      <c r="DG72" s="175"/>
      <c r="DH72" s="175"/>
      <c r="DI72" s="175"/>
      <c r="DJ72" s="175"/>
      <c r="DK72" s="175"/>
      <c r="DL72" s="175"/>
      <c r="DM72" s="175"/>
      <c r="DN72" s="175"/>
      <c r="DO72" s="175"/>
      <c r="DP72" s="175"/>
      <c r="DQ72" s="175"/>
      <c r="DR72" s="176"/>
      <c r="DS72" s="241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3"/>
      <c r="EF72" s="241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3"/>
      <c r="ES72" s="241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3"/>
    </row>
    <row r="73" spans="1:161" ht="11.25" customHeight="1">
      <c r="A73" s="205" t="s">
        <v>285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314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294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174"/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6"/>
      <c r="DS73" s="241"/>
      <c r="DT73" s="242"/>
      <c r="DU73" s="242"/>
      <c r="DV73" s="242"/>
      <c r="DW73" s="242"/>
      <c r="DX73" s="242"/>
      <c r="DY73" s="242"/>
      <c r="DZ73" s="242"/>
      <c r="EA73" s="242"/>
      <c r="EB73" s="242"/>
      <c r="EC73" s="242"/>
      <c r="ED73" s="242"/>
      <c r="EE73" s="243"/>
      <c r="EF73" s="241"/>
      <c r="EG73" s="242"/>
      <c r="EH73" s="242"/>
      <c r="EI73" s="242"/>
      <c r="EJ73" s="242"/>
      <c r="EK73" s="242"/>
      <c r="EL73" s="242"/>
      <c r="EM73" s="242"/>
      <c r="EN73" s="242"/>
      <c r="EO73" s="242"/>
      <c r="EP73" s="242"/>
      <c r="EQ73" s="242"/>
      <c r="ER73" s="243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3"/>
    </row>
    <row r="74" spans="1:161" ht="11.25" customHeight="1">
      <c r="A74" s="205" t="s">
        <v>286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315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295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174"/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6"/>
      <c r="DS74" s="241"/>
      <c r="DT74" s="242"/>
      <c r="DU74" s="242"/>
      <c r="DV74" s="242"/>
      <c r="DW74" s="242"/>
      <c r="DX74" s="242"/>
      <c r="DY74" s="242"/>
      <c r="DZ74" s="242"/>
      <c r="EA74" s="242"/>
      <c r="EB74" s="242"/>
      <c r="EC74" s="242"/>
      <c r="ED74" s="242"/>
      <c r="EE74" s="243"/>
      <c r="EF74" s="241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3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287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316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283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174"/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6"/>
      <c r="DS75" s="241"/>
      <c r="DT75" s="242"/>
      <c r="DU75" s="242"/>
      <c r="DV75" s="242"/>
      <c r="DW75" s="242"/>
      <c r="DX75" s="242"/>
      <c r="DY75" s="242"/>
      <c r="DZ75" s="242"/>
      <c r="EA75" s="242"/>
      <c r="EB75" s="242"/>
      <c r="EC75" s="242"/>
      <c r="ED75" s="242"/>
      <c r="EE75" s="243"/>
      <c r="EF75" s="241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3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288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317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296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174">
        <f>73068.98+99629.64</f>
        <v>172698.62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6"/>
      <c r="DS76" s="174">
        <f>73068.98+99629.64</f>
        <v>172698.62</v>
      </c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6"/>
      <c r="EF76" s="174">
        <f>73068.98+99629.64</f>
        <v>172698.62</v>
      </c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6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298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318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297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174"/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6"/>
      <c r="DS77" s="241"/>
      <c r="DT77" s="242"/>
      <c r="DU77" s="242"/>
      <c r="DV77" s="242"/>
      <c r="DW77" s="242"/>
      <c r="DX77" s="242"/>
      <c r="DY77" s="242"/>
      <c r="DZ77" s="242"/>
      <c r="EA77" s="242"/>
      <c r="EB77" s="242"/>
      <c r="EC77" s="242"/>
      <c r="ED77" s="242"/>
      <c r="EE77" s="243"/>
      <c r="EF77" s="241"/>
      <c r="EG77" s="242"/>
      <c r="EH77" s="242"/>
      <c r="EI77" s="242"/>
      <c r="EJ77" s="242"/>
      <c r="EK77" s="242"/>
      <c r="EL77" s="242"/>
      <c r="EM77" s="242"/>
      <c r="EN77" s="242"/>
      <c r="EO77" s="242"/>
      <c r="EP77" s="242"/>
      <c r="EQ77" s="242"/>
      <c r="ER77" s="243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299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319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301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174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6"/>
      <c r="DS78" s="241"/>
      <c r="DT78" s="242"/>
      <c r="DU78" s="242"/>
      <c r="DV78" s="242"/>
      <c r="DW78" s="242"/>
      <c r="DX78" s="242"/>
      <c r="DY78" s="242"/>
      <c r="DZ78" s="242"/>
      <c r="EA78" s="242"/>
      <c r="EB78" s="242"/>
      <c r="EC78" s="242"/>
      <c r="ED78" s="242"/>
      <c r="EE78" s="243"/>
      <c r="EF78" s="241"/>
      <c r="EG78" s="242"/>
      <c r="EH78" s="242"/>
      <c r="EI78" s="242"/>
      <c r="EJ78" s="242"/>
      <c r="EK78" s="242"/>
      <c r="EL78" s="242"/>
      <c r="EM78" s="242"/>
      <c r="EN78" s="242"/>
      <c r="EO78" s="242"/>
      <c r="EP78" s="242"/>
      <c r="EQ78" s="242"/>
      <c r="ER78" s="243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300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320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302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174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6"/>
      <c r="DS79" s="241"/>
      <c r="DT79" s="242"/>
      <c r="DU79" s="242"/>
      <c r="DV79" s="242"/>
      <c r="DW79" s="242"/>
      <c r="DX79" s="242"/>
      <c r="DY79" s="242"/>
      <c r="DZ79" s="242"/>
      <c r="EA79" s="242"/>
      <c r="EB79" s="242"/>
      <c r="EC79" s="242"/>
      <c r="ED79" s="242"/>
      <c r="EE79" s="243"/>
      <c r="EF79" s="241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3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304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321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303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174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6"/>
      <c r="DS80" s="241"/>
      <c r="DT80" s="242"/>
      <c r="DU80" s="242"/>
      <c r="DV80" s="242"/>
      <c r="DW80" s="242"/>
      <c r="DX80" s="242"/>
      <c r="DY80" s="242"/>
      <c r="DZ80" s="242"/>
      <c r="EA80" s="242"/>
      <c r="EB80" s="242"/>
      <c r="EC80" s="242"/>
      <c r="ED80" s="242"/>
      <c r="EE80" s="243"/>
      <c r="EF80" s="241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3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308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322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305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174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6"/>
      <c r="DS81" s="241"/>
      <c r="DT81" s="242"/>
      <c r="DU81" s="242"/>
      <c r="DV81" s="242"/>
      <c r="DW81" s="242"/>
      <c r="DX81" s="242"/>
      <c r="DY81" s="242"/>
      <c r="DZ81" s="242"/>
      <c r="EA81" s="242"/>
      <c r="EB81" s="242"/>
      <c r="EC81" s="242"/>
      <c r="ED81" s="242"/>
      <c r="EE81" s="243"/>
      <c r="EF81" s="241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3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309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323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306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174"/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6"/>
      <c r="DS82" s="241"/>
      <c r="DT82" s="242"/>
      <c r="DU82" s="242"/>
      <c r="DV82" s="242"/>
      <c r="DW82" s="242"/>
      <c r="DX82" s="242"/>
      <c r="DY82" s="242"/>
      <c r="DZ82" s="242"/>
      <c r="EA82" s="242"/>
      <c r="EB82" s="242"/>
      <c r="EC82" s="242"/>
      <c r="ED82" s="242"/>
      <c r="EE82" s="243"/>
      <c r="EF82" s="241"/>
      <c r="EG82" s="242"/>
      <c r="EH82" s="242"/>
      <c r="EI82" s="242"/>
      <c r="EJ82" s="242"/>
      <c r="EK82" s="242"/>
      <c r="EL82" s="242"/>
      <c r="EM82" s="242"/>
      <c r="EN82" s="242"/>
      <c r="EO82" s="242"/>
      <c r="EP82" s="242"/>
      <c r="EQ82" s="242"/>
      <c r="ER82" s="243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310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324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307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174">
        <v>4522.07</v>
      </c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6"/>
      <c r="DS83" s="174">
        <v>4522.07</v>
      </c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6"/>
      <c r="EF83" s="174">
        <v>4522.07</v>
      </c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6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312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325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311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174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6"/>
      <c r="DS84" s="241"/>
      <c r="DT84" s="242"/>
      <c r="DU84" s="242"/>
      <c r="DV84" s="242"/>
      <c r="DW84" s="242"/>
      <c r="DX84" s="242"/>
      <c r="DY84" s="242"/>
      <c r="DZ84" s="242"/>
      <c r="EA84" s="242"/>
      <c r="EB84" s="242"/>
      <c r="EC84" s="242"/>
      <c r="ED84" s="242"/>
      <c r="EE84" s="243"/>
      <c r="EF84" s="241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3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196" t="s">
        <v>174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48" t="s">
        <v>175</v>
      </c>
      <c r="BY85" s="49"/>
      <c r="BZ85" s="49"/>
      <c r="CA85" s="49"/>
      <c r="CB85" s="49"/>
      <c r="CC85" s="49"/>
      <c r="CD85" s="49"/>
      <c r="CE85" s="71"/>
      <c r="CF85" s="72" t="s">
        <v>176</v>
      </c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4"/>
      <c r="CS85" s="72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4"/>
      <c r="DF85" s="127">
        <f>DF86+DF87</f>
        <v>0</v>
      </c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9"/>
      <c r="DS85" s="63">
        <f>DS86+DS87</f>
        <v>0</v>
      </c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5"/>
      <c r="EF85" s="63">
        <f>EF86+EF87</f>
        <v>0</v>
      </c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5"/>
      <c r="ES85" s="63">
        <f>ES86+ES87</f>
        <v>0</v>
      </c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5"/>
    </row>
    <row r="86" spans="1:161" ht="21.75" customHeight="1">
      <c r="A86" s="202" t="s">
        <v>177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48" t="s">
        <v>178</v>
      </c>
      <c r="BY86" s="49"/>
      <c r="BZ86" s="49"/>
      <c r="CA86" s="49"/>
      <c r="CB86" s="49"/>
      <c r="CC86" s="49"/>
      <c r="CD86" s="49"/>
      <c r="CE86" s="71"/>
      <c r="CF86" s="72" t="s">
        <v>179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4"/>
      <c r="CS86" s="72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4"/>
      <c r="DF86" s="127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9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6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8"/>
    </row>
    <row r="87" spans="1:161" ht="22.5" customHeight="1">
      <c r="A87" s="202" t="s">
        <v>180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48" t="s">
        <v>181</v>
      </c>
      <c r="BY87" s="49"/>
      <c r="BZ87" s="49"/>
      <c r="CA87" s="49"/>
      <c r="CB87" s="49"/>
      <c r="CC87" s="49"/>
      <c r="CD87" s="49"/>
      <c r="CE87" s="71"/>
      <c r="CF87" s="72" t="s">
        <v>182</v>
      </c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4"/>
      <c r="CS87" s="72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4"/>
      <c r="DF87" s="63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6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8"/>
    </row>
    <row r="88" spans="1:161" ht="12.75" customHeight="1">
      <c r="A88" s="245" t="s">
        <v>183</v>
      </c>
      <c r="B88" s="245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6" t="s">
        <v>184</v>
      </c>
      <c r="BY88" s="247"/>
      <c r="BZ88" s="247"/>
      <c r="CA88" s="247"/>
      <c r="CB88" s="247"/>
      <c r="CC88" s="247"/>
      <c r="CD88" s="247"/>
      <c r="CE88" s="248"/>
      <c r="CF88" s="249" t="s">
        <v>185</v>
      </c>
      <c r="CG88" s="250"/>
      <c r="CH88" s="250"/>
      <c r="CI88" s="250"/>
      <c r="CJ88" s="250"/>
      <c r="CK88" s="250"/>
      <c r="CL88" s="250"/>
      <c r="CM88" s="250"/>
      <c r="CN88" s="250"/>
      <c r="CO88" s="250"/>
      <c r="CP88" s="250"/>
      <c r="CQ88" s="250"/>
      <c r="CR88" s="251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6" t="s">
        <v>42</v>
      </c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8"/>
    </row>
    <row r="89" spans="1:161" ht="22.5" customHeight="1">
      <c r="A89" s="194" t="s">
        <v>186</v>
      </c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48" t="s">
        <v>187</v>
      </c>
      <c r="BY89" s="49"/>
      <c r="BZ89" s="49"/>
      <c r="CA89" s="49"/>
      <c r="CB89" s="49"/>
      <c r="CC89" s="49"/>
      <c r="CD89" s="49"/>
      <c r="CE89" s="71"/>
      <c r="CF89" s="72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 t="s">
        <v>42</v>
      </c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12.75" customHeight="1">
      <c r="A90" s="194" t="s">
        <v>188</v>
      </c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48" t="s">
        <v>189</v>
      </c>
      <c r="BY90" s="49"/>
      <c r="BZ90" s="49"/>
      <c r="CA90" s="49"/>
      <c r="CB90" s="49"/>
      <c r="CC90" s="49"/>
      <c r="CD90" s="49"/>
      <c r="CE90" s="71"/>
      <c r="CF90" s="72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 t="s">
        <v>42</v>
      </c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194" t="s">
        <v>191</v>
      </c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48" t="s">
        <v>190</v>
      </c>
      <c r="BY91" s="49"/>
      <c r="BZ91" s="49"/>
      <c r="CA91" s="49"/>
      <c r="CB91" s="49"/>
      <c r="CC91" s="49"/>
      <c r="CD91" s="49"/>
      <c r="CE91" s="71"/>
      <c r="CF91" s="72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4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12.75" customHeight="1">
      <c r="A92" s="245" t="s">
        <v>192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  <c r="BS92" s="245"/>
      <c r="BT92" s="245"/>
      <c r="BU92" s="245"/>
      <c r="BV92" s="245"/>
      <c r="BW92" s="245"/>
      <c r="BX92" s="246" t="s">
        <v>193</v>
      </c>
      <c r="BY92" s="247"/>
      <c r="BZ92" s="247"/>
      <c r="CA92" s="247"/>
      <c r="CB92" s="247"/>
      <c r="CC92" s="247"/>
      <c r="CD92" s="247"/>
      <c r="CE92" s="248"/>
      <c r="CF92" s="249" t="s">
        <v>42</v>
      </c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1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5.75" customHeight="1">
      <c r="A93" s="194" t="s">
        <v>194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48" t="s">
        <v>195</v>
      </c>
      <c r="BY93" s="49"/>
      <c r="BZ93" s="49"/>
      <c r="CA93" s="49"/>
      <c r="CB93" s="49"/>
      <c r="CC93" s="49"/>
      <c r="CD93" s="49"/>
      <c r="CE93" s="71"/>
      <c r="CF93" s="72" t="s">
        <v>196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ht="3" customHeight="1"/>
    <row r="95" ht="3" customHeight="1"/>
  </sheetData>
  <sheetProtection/>
  <mergeCells count="689"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A8:BW8"/>
    <mergeCell ref="BX8:CE8"/>
    <mergeCell ref="CF8:CR8"/>
    <mergeCell ref="CS8:DE8"/>
    <mergeCell ref="DF8:DR8"/>
    <mergeCell ref="DS8:EE8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10:BW10"/>
    <mergeCell ref="BX10:CE10"/>
    <mergeCell ref="CF10:CR10"/>
    <mergeCell ref="CS10:DE10"/>
    <mergeCell ref="DF10:DR10"/>
    <mergeCell ref="DS10:EE10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2:BW12"/>
    <mergeCell ref="A13:BW13"/>
    <mergeCell ref="BX13:CE13"/>
    <mergeCell ref="CF13:CR13"/>
    <mergeCell ref="CS13:DE13"/>
    <mergeCell ref="DF13:DR13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A16:BW16"/>
    <mergeCell ref="BX16:CE16"/>
    <mergeCell ref="CF16:CR16"/>
    <mergeCell ref="CS16:DE16"/>
    <mergeCell ref="DF16:DR16"/>
    <mergeCell ref="DS16:EE16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8:BW18"/>
    <mergeCell ref="BX18:CE19"/>
    <mergeCell ref="CF18:CR19"/>
    <mergeCell ref="CS18:DE19"/>
    <mergeCell ref="DF18:DR19"/>
    <mergeCell ref="DS18:EE19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A23:BW23"/>
    <mergeCell ref="BX23:CE23"/>
    <mergeCell ref="CF23:CR23"/>
    <mergeCell ref="CS23:DE23"/>
    <mergeCell ref="DF23:DR23"/>
    <mergeCell ref="DS23:EE23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5:BW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30"/>
    <mergeCell ref="CF29:CR30"/>
    <mergeCell ref="CS29:DE30"/>
    <mergeCell ref="DF29:DR30"/>
    <mergeCell ref="DS29:EE30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ES88:FE88"/>
    <mergeCell ref="A87:BW87"/>
    <mergeCell ref="BX87:CE87"/>
    <mergeCell ref="CF87:CR87"/>
    <mergeCell ref="CS87:DE87"/>
    <mergeCell ref="DF87:DR87"/>
    <mergeCell ref="DS87:EE87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91:CE91"/>
    <mergeCell ref="CF91:CR91"/>
    <mergeCell ref="CS91:DE91"/>
    <mergeCell ref="DF91:DR91"/>
    <mergeCell ref="DS91:EE91"/>
    <mergeCell ref="EF89:ER89"/>
    <mergeCell ref="BX89:CE89"/>
    <mergeCell ref="CF89:CR89"/>
    <mergeCell ref="CS89:DE89"/>
    <mergeCell ref="DF89:DR89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EF93:ER93"/>
    <mergeCell ref="ES93:FE93"/>
    <mergeCell ref="A2:FE2"/>
    <mergeCell ref="A93:BW93"/>
    <mergeCell ref="BX93:CE93"/>
    <mergeCell ref="CF93:CR93"/>
    <mergeCell ref="CS93:DE93"/>
    <mergeCell ref="DF93:DR93"/>
    <mergeCell ref="DS93:EE93"/>
    <mergeCell ref="EF91:ER9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255" man="1"/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D96"/>
  <sheetViews>
    <sheetView zoomScalePageLayoutView="0" workbookViewId="0" topLeftCell="A46">
      <selection activeCell="DF7" sqref="DF7:DR9"/>
    </sheetView>
  </sheetViews>
  <sheetFormatPr defaultColWidth="0.875" defaultRowHeight="12.75"/>
  <cols>
    <col min="1" max="121" width="0.875" style="1" customWidth="1"/>
    <col min="122" max="122" width="3.00390625" style="1" customWidth="1"/>
    <col min="123" max="134" width="0.875" style="1" customWidth="1"/>
    <col min="135" max="135" width="2.75390625" style="1" customWidth="1"/>
    <col min="136" max="147" width="0.875" style="1" customWidth="1"/>
    <col min="148" max="148" width="2.875" style="1" customWidth="1"/>
    <col min="149" max="16384" width="0.875" style="1" customWidth="1"/>
  </cols>
  <sheetData>
    <row r="1" spans="1:161" s="6" customFormat="1" ht="15.75">
      <c r="A1" s="46" t="s">
        <v>336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</row>
    <row r="3" spans="1:161" ht="11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3"/>
      <c r="BX3" s="77" t="s">
        <v>2</v>
      </c>
      <c r="BY3" s="78"/>
      <c r="BZ3" s="78"/>
      <c r="CA3" s="78"/>
      <c r="CB3" s="78"/>
      <c r="CC3" s="78"/>
      <c r="CD3" s="78"/>
      <c r="CE3" s="79"/>
      <c r="CF3" s="77" t="s">
        <v>3</v>
      </c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9"/>
      <c r="CS3" s="77" t="s">
        <v>4</v>
      </c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9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6"/>
      <c r="BX4" s="80"/>
      <c r="BY4" s="81"/>
      <c r="BZ4" s="81"/>
      <c r="CA4" s="81"/>
      <c r="CB4" s="81"/>
      <c r="CC4" s="81"/>
      <c r="CD4" s="81"/>
      <c r="CE4" s="82"/>
      <c r="CF4" s="80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2"/>
      <c r="CS4" s="80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2"/>
      <c r="DF4" s="86" t="s">
        <v>5</v>
      </c>
      <c r="DG4" s="87"/>
      <c r="DH4" s="87"/>
      <c r="DI4" s="87"/>
      <c r="DJ4" s="87"/>
      <c r="DK4" s="87"/>
      <c r="DL4" s="88" t="s">
        <v>269</v>
      </c>
      <c r="DM4" s="88"/>
      <c r="DN4" s="88"/>
      <c r="DO4" s="89" t="s">
        <v>6</v>
      </c>
      <c r="DP4" s="89"/>
      <c r="DQ4" s="89"/>
      <c r="DR4" s="90"/>
      <c r="DS4" s="86" t="s">
        <v>5</v>
      </c>
      <c r="DT4" s="87"/>
      <c r="DU4" s="87"/>
      <c r="DV4" s="87"/>
      <c r="DW4" s="87"/>
      <c r="DX4" s="87"/>
      <c r="DY4" s="88" t="s">
        <v>359</v>
      </c>
      <c r="DZ4" s="88"/>
      <c r="EA4" s="88"/>
      <c r="EB4" s="89" t="s">
        <v>6</v>
      </c>
      <c r="EC4" s="89"/>
      <c r="ED4" s="89"/>
      <c r="EE4" s="90"/>
      <c r="EF4" s="86" t="s">
        <v>5</v>
      </c>
      <c r="EG4" s="87"/>
      <c r="EH4" s="87"/>
      <c r="EI4" s="87"/>
      <c r="EJ4" s="87"/>
      <c r="EK4" s="87"/>
      <c r="EL4" s="88" t="s">
        <v>357</v>
      </c>
      <c r="EM4" s="88"/>
      <c r="EN4" s="88"/>
      <c r="EO4" s="89" t="s">
        <v>6</v>
      </c>
      <c r="EP4" s="89"/>
      <c r="EQ4" s="89"/>
      <c r="ER4" s="90"/>
      <c r="ES4" s="77" t="s">
        <v>10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:161" ht="39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6"/>
      <c r="BX5" s="83"/>
      <c r="BY5" s="84"/>
      <c r="BZ5" s="84"/>
      <c r="CA5" s="84"/>
      <c r="CB5" s="84"/>
      <c r="CC5" s="84"/>
      <c r="CD5" s="84"/>
      <c r="CE5" s="85"/>
      <c r="CF5" s="83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5"/>
      <c r="CS5" s="83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5"/>
      <c r="DF5" s="91" t="s">
        <v>7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3"/>
      <c r="DS5" s="91" t="s">
        <v>8</v>
      </c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3"/>
      <c r="EF5" s="91" t="s">
        <v>9</v>
      </c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3"/>
      <c r="ES5" s="83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ht="9" customHeight="1" thickBot="1">
      <c r="A6" s="94" t="s">
        <v>12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5"/>
      <c r="BX6" s="96" t="s">
        <v>13</v>
      </c>
      <c r="BY6" s="97"/>
      <c r="BZ6" s="97"/>
      <c r="CA6" s="97"/>
      <c r="CB6" s="97"/>
      <c r="CC6" s="97"/>
      <c r="CD6" s="97"/>
      <c r="CE6" s="98"/>
      <c r="CF6" s="96" t="s">
        <v>14</v>
      </c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8"/>
      <c r="CS6" s="96" t="s">
        <v>15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8"/>
      <c r="DF6" s="96" t="s">
        <v>16</v>
      </c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17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8"/>
      <c r="EF6" s="96" t="s">
        <v>18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19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:161" ht="21" customHeight="1">
      <c r="A7" s="99" t="s">
        <v>40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59" t="s">
        <v>41</v>
      </c>
      <c r="BY7" s="60"/>
      <c r="BZ7" s="60"/>
      <c r="CA7" s="60"/>
      <c r="CB7" s="60"/>
      <c r="CC7" s="60"/>
      <c r="CD7" s="60"/>
      <c r="CE7" s="100"/>
      <c r="CF7" s="101" t="s">
        <v>42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3"/>
      <c r="CS7" s="101" t="s">
        <v>42</v>
      </c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3"/>
      <c r="DF7" s="104">
        <f>434741.02+85129.24</f>
        <v>519870.26</v>
      </c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104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253"/>
    </row>
    <row r="8" spans="1:161" ht="12.75" customHeight="1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48" t="s">
        <v>44</v>
      </c>
      <c r="BY8" s="49"/>
      <c r="BZ8" s="49"/>
      <c r="CA8" s="49"/>
      <c r="CB8" s="49"/>
      <c r="CC8" s="49"/>
      <c r="CD8" s="49"/>
      <c r="CE8" s="71"/>
      <c r="CF8" s="72" t="s">
        <v>42</v>
      </c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4"/>
      <c r="CS8" s="72" t="s">
        <v>42</v>
      </c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63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107"/>
    </row>
    <row r="9" spans="1:161" ht="24" customHeight="1">
      <c r="A9" s="108" t="s">
        <v>45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9" t="s">
        <v>46</v>
      </c>
      <c r="BY9" s="110"/>
      <c r="BZ9" s="110"/>
      <c r="CA9" s="110"/>
      <c r="CB9" s="110"/>
      <c r="CC9" s="110"/>
      <c r="CD9" s="110"/>
      <c r="CE9" s="111"/>
      <c r="CF9" s="112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1"/>
      <c r="CS9" s="113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5"/>
      <c r="DF9" s="116">
        <f>DF10+DF13+DF17+DF20+DF23+DF28+DF32+DF16</f>
        <v>3116120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8"/>
      <c r="DS9" s="116">
        <f>DS10+DS13+DS17+DS20+DS23+DS28+DS32+DS16</f>
        <v>3116120</v>
      </c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8"/>
      <c r="EF9" s="116">
        <f>EF10+EF13+EF17+EF20+EF23+EF28+EF32+EF16</f>
        <v>3116120</v>
      </c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8"/>
      <c r="ES9" s="116">
        <f>ES10+ES13+ES17+ES20+ES23+ES28+ES32</f>
        <v>0</v>
      </c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ht="22.5" customHeight="1">
      <c r="A10" s="119" t="s">
        <v>47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1" t="s">
        <v>48</v>
      </c>
      <c r="BY10" s="122"/>
      <c r="BZ10" s="122"/>
      <c r="CA10" s="122"/>
      <c r="CB10" s="122"/>
      <c r="CC10" s="122"/>
      <c r="CD10" s="122"/>
      <c r="CE10" s="123"/>
      <c r="CF10" s="124" t="s">
        <v>49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6"/>
      <c r="CS10" s="124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6"/>
      <c r="DF10" s="127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9"/>
      <c r="DS10" s="127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9"/>
      <c r="EF10" s="127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9"/>
      <c r="ES10" s="127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30"/>
    </row>
    <row r="11" spans="1:161" ht="11.25">
      <c r="A11" s="131" t="s">
        <v>50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 t="s">
        <v>51</v>
      </c>
      <c r="BY11" s="133"/>
      <c r="BZ11" s="133"/>
      <c r="CA11" s="133"/>
      <c r="CB11" s="133"/>
      <c r="CC11" s="133"/>
      <c r="CD11" s="133"/>
      <c r="CE11" s="134"/>
      <c r="CF11" s="138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40"/>
      <c r="CS11" s="138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0"/>
      <c r="DF11" s="144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6"/>
      <c r="DS11" s="144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6"/>
      <c r="EF11" s="144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6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50"/>
    </row>
    <row r="12" spans="1:161" ht="12" thickBo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3"/>
      <c r="BX12" s="135"/>
      <c r="BY12" s="136"/>
      <c r="BZ12" s="136"/>
      <c r="CA12" s="136"/>
      <c r="CB12" s="136"/>
      <c r="CC12" s="136"/>
      <c r="CD12" s="136"/>
      <c r="CE12" s="137"/>
      <c r="CF12" s="141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3"/>
      <c r="CS12" s="141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3"/>
      <c r="DF12" s="147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9"/>
      <c r="DS12" s="147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9"/>
      <c r="ES12" s="147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51"/>
    </row>
    <row r="13" spans="1:161" ht="21" customHeight="1">
      <c r="A13" s="154" t="s">
        <v>52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6"/>
      <c r="BX13" s="157" t="s">
        <v>53</v>
      </c>
      <c r="BY13" s="158"/>
      <c r="BZ13" s="158"/>
      <c r="CA13" s="158"/>
      <c r="CB13" s="158"/>
      <c r="CC13" s="158"/>
      <c r="CD13" s="158"/>
      <c r="CE13" s="159"/>
      <c r="CF13" s="160" t="s">
        <v>54</v>
      </c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2"/>
      <c r="CS13" s="160" t="s">
        <v>102</v>
      </c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2"/>
      <c r="DF13" s="163">
        <f>DF14+DF15</f>
        <v>0</v>
      </c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5"/>
      <c r="DS13" s="163">
        <f>DS14+DS15</f>
        <v>0</v>
      </c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5"/>
      <c r="EF13" s="163">
        <f>EF14+EF15</f>
        <v>0</v>
      </c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  <c r="ES13" s="163">
        <f>ES14+ES15</f>
        <v>0</v>
      </c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ht="33.75" customHeight="1">
      <c r="A14" s="166" t="s">
        <v>55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21" t="s">
        <v>56</v>
      </c>
      <c r="BY14" s="122"/>
      <c r="BZ14" s="122"/>
      <c r="CA14" s="122"/>
      <c r="CB14" s="122"/>
      <c r="CC14" s="122"/>
      <c r="CD14" s="122"/>
      <c r="CE14" s="123"/>
      <c r="CF14" s="124" t="s">
        <v>54</v>
      </c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6"/>
      <c r="CS14" s="124" t="s">
        <v>102</v>
      </c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6"/>
      <c r="DF14" s="127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9"/>
      <c r="EF14" s="127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9"/>
      <c r="ES14" s="127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30"/>
    </row>
    <row r="15" spans="1:161" ht="22.5" customHeight="1">
      <c r="A15" s="166" t="s">
        <v>58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21" t="s">
        <v>57</v>
      </c>
      <c r="BY15" s="122"/>
      <c r="BZ15" s="122"/>
      <c r="CA15" s="122"/>
      <c r="CB15" s="122"/>
      <c r="CC15" s="122"/>
      <c r="CD15" s="122"/>
      <c r="CE15" s="123"/>
      <c r="CF15" s="124" t="s">
        <v>54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6"/>
      <c r="CS15" s="124" t="s">
        <v>102</v>
      </c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6"/>
      <c r="DF15" s="127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9"/>
      <c r="DS15" s="127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30"/>
    </row>
    <row r="16" spans="1:161" ht="21.75" customHeight="1">
      <c r="A16" s="154" t="s">
        <v>272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6"/>
      <c r="BX16" s="121" t="s">
        <v>273</v>
      </c>
      <c r="BY16" s="122"/>
      <c r="BZ16" s="122"/>
      <c r="CA16" s="122"/>
      <c r="CB16" s="122"/>
      <c r="CC16" s="122"/>
      <c r="CD16" s="122"/>
      <c r="CE16" s="123"/>
      <c r="CF16" s="124" t="s">
        <v>54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6"/>
      <c r="CS16" s="124" t="s">
        <v>102</v>
      </c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6"/>
      <c r="DF16" s="127">
        <f>3116120</f>
        <v>3116120</v>
      </c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9"/>
      <c r="DS16" s="127">
        <f>3116120</f>
        <v>3116120</v>
      </c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9"/>
      <c r="EF16" s="127">
        <f>3116120</f>
        <v>3116120</v>
      </c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9"/>
      <c r="ES16" s="127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30"/>
    </row>
    <row r="17" spans="1:161" ht="20.25" customHeight="1">
      <c r="A17" s="154" t="s">
        <v>59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6"/>
      <c r="BX17" s="121" t="s">
        <v>60</v>
      </c>
      <c r="BY17" s="122"/>
      <c r="BZ17" s="122"/>
      <c r="CA17" s="122"/>
      <c r="CB17" s="122"/>
      <c r="CC17" s="122"/>
      <c r="CD17" s="122"/>
      <c r="CE17" s="123"/>
      <c r="CF17" s="124" t="s">
        <v>61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6"/>
      <c r="CS17" s="124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6"/>
      <c r="DF17" s="127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9"/>
      <c r="DS17" s="127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9"/>
      <c r="EF17" s="127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9"/>
      <c r="ES17" s="127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30"/>
    </row>
    <row r="18" spans="1:161" ht="10.5" customHeight="1">
      <c r="A18" s="131" t="s">
        <v>50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 t="s">
        <v>62</v>
      </c>
      <c r="BY18" s="133"/>
      <c r="BZ18" s="133"/>
      <c r="CA18" s="133"/>
      <c r="CB18" s="133"/>
      <c r="CC18" s="133"/>
      <c r="CD18" s="133"/>
      <c r="CE18" s="134"/>
      <c r="CF18" s="138" t="s">
        <v>61</v>
      </c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40"/>
      <c r="CS18" s="138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40"/>
      <c r="DF18" s="144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6"/>
      <c r="DS18" s="144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6"/>
      <c r="EF18" s="144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6"/>
      <c r="ES18" s="144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50"/>
    </row>
    <row r="19" spans="1:161" ht="10.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3"/>
      <c r="BX19" s="168"/>
      <c r="BY19" s="169"/>
      <c r="BZ19" s="169"/>
      <c r="CA19" s="169"/>
      <c r="CB19" s="169"/>
      <c r="CC19" s="169"/>
      <c r="CD19" s="169"/>
      <c r="CE19" s="170"/>
      <c r="CF19" s="171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3"/>
      <c r="CS19" s="171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3"/>
      <c r="DF19" s="174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6"/>
      <c r="DS19" s="174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6"/>
      <c r="EF19" s="174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6"/>
      <c r="ES19" s="174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7"/>
    </row>
    <row r="20" spans="1:186" ht="10.5" customHeight="1">
      <c r="A20" s="154" t="s">
        <v>63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6"/>
      <c r="BX20" s="121" t="s">
        <v>64</v>
      </c>
      <c r="BY20" s="122"/>
      <c r="BZ20" s="122"/>
      <c r="CA20" s="122"/>
      <c r="CB20" s="122"/>
      <c r="CC20" s="122"/>
      <c r="CD20" s="122"/>
      <c r="CE20" s="123"/>
      <c r="CF20" s="124" t="s">
        <v>65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6"/>
      <c r="CS20" s="124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6"/>
      <c r="DF20" s="127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9"/>
      <c r="DS20" s="127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9"/>
      <c r="EF20" s="127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9"/>
      <c r="ES20" s="127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30"/>
      <c r="GD20" s="24"/>
    </row>
    <row r="21" spans="1:161" ht="10.5" customHeight="1">
      <c r="A21" s="178" t="s">
        <v>50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32"/>
      <c r="BY21" s="133"/>
      <c r="BZ21" s="133"/>
      <c r="CA21" s="133"/>
      <c r="CB21" s="133"/>
      <c r="CC21" s="133"/>
      <c r="CD21" s="133"/>
      <c r="CE21" s="134"/>
      <c r="CF21" s="138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40"/>
      <c r="CS21" s="138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40"/>
      <c r="DF21" s="144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6"/>
      <c r="DS21" s="144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6"/>
      <c r="EF21" s="144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6"/>
      <c r="ES21" s="144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50"/>
    </row>
    <row r="22" spans="1:161" ht="10.5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80"/>
      <c r="BX22" s="168"/>
      <c r="BY22" s="169"/>
      <c r="BZ22" s="169"/>
      <c r="CA22" s="169"/>
      <c r="CB22" s="169"/>
      <c r="CC22" s="169"/>
      <c r="CD22" s="169"/>
      <c r="CE22" s="170"/>
      <c r="CF22" s="171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3"/>
      <c r="CS22" s="171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2"/>
      <c r="DE22" s="173"/>
      <c r="DF22" s="174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6"/>
      <c r="DS22" s="174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6"/>
      <c r="EF22" s="174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6"/>
      <c r="ES22" s="174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7"/>
    </row>
    <row r="23" spans="1:161" ht="10.5" customHeight="1">
      <c r="A23" s="154" t="s">
        <v>66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6"/>
      <c r="BX23" s="121" t="s">
        <v>67</v>
      </c>
      <c r="BY23" s="122"/>
      <c r="BZ23" s="122"/>
      <c r="CA23" s="122"/>
      <c r="CB23" s="122"/>
      <c r="CC23" s="122"/>
      <c r="CD23" s="122"/>
      <c r="CE23" s="123"/>
      <c r="CF23" s="124" t="s">
        <v>68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6"/>
      <c r="CS23" s="124" t="s">
        <v>274</v>
      </c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6"/>
      <c r="DF23" s="127">
        <f>DF24+DF26+DF27</f>
        <v>0</v>
      </c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9"/>
      <c r="DS23" s="127">
        <f>DS24+DS26+DS27</f>
        <v>0</v>
      </c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9"/>
      <c r="EF23" s="127">
        <f>EF24+EF26+EF27</f>
        <v>0</v>
      </c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9"/>
      <c r="ES23" s="127">
        <f>ES24+ES26+ES27</f>
        <v>0</v>
      </c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9"/>
    </row>
    <row r="24" spans="1:161" ht="10.5" customHeight="1">
      <c r="A24" s="178" t="s">
        <v>50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32" t="s">
        <v>70</v>
      </c>
      <c r="BY24" s="133"/>
      <c r="BZ24" s="133"/>
      <c r="CA24" s="133"/>
      <c r="CB24" s="133"/>
      <c r="CC24" s="133"/>
      <c r="CD24" s="133"/>
      <c r="CE24" s="134"/>
      <c r="CF24" s="138" t="s">
        <v>68</v>
      </c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40"/>
      <c r="CS24" s="138" t="s">
        <v>274</v>
      </c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40"/>
      <c r="DF24" s="144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6"/>
      <c r="DS24" s="144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6"/>
      <c r="EF24" s="144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6"/>
      <c r="ES24" s="144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50"/>
    </row>
    <row r="25" spans="1:161" ht="10.5" customHeight="1">
      <c r="A25" s="179" t="s">
        <v>69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80"/>
      <c r="BX25" s="168"/>
      <c r="BY25" s="169"/>
      <c r="BZ25" s="169"/>
      <c r="CA25" s="169"/>
      <c r="CB25" s="169"/>
      <c r="CC25" s="169"/>
      <c r="CD25" s="169"/>
      <c r="CE25" s="170"/>
      <c r="CF25" s="171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3"/>
      <c r="CS25" s="171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3"/>
      <c r="DF25" s="174"/>
      <c r="DG25" s="175"/>
      <c r="DH25" s="175"/>
      <c r="DI25" s="175"/>
      <c r="DJ25" s="175"/>
      <c r="DK25" s="175"/>
      <c r="DL25" s="175"/>
      <c r="DM25" s="175"/>
      <c r="DN25" s="175"/>
      <c r="DO25" s="175"/>
      <c r="DP25" s="175"/>
      <c r="DQ25" s="175"/>
      <c r="DR25" s="176"/>
      <c r="DS25" s="174"/>
      <c r="DT25" s="175"/>
      <c r="DU25" s="175"/>
      <c r="DV25" s="175"/>
      <c r="DW25" s="175"/>
      <c r="DX25" s="175"/>
      <c r="DY25" s="175"/>
      <c r="DZ25" s="175"/>
      <c r="EA25" s="175"/>
      <c r="EB25" s="175"/>
      <c r="EC25" s="175"/>
      <c r="ED25" s="175"/>
      <c r="EE25" s="176"/>
      <c r="EF25" s="174"/>
      <c r="EG25" s="175"/>
      <c r="EH25" s="175"/>
      <c r="EI25" s="175"/>
      <c r="EJ25" s="175"/>
      <c r="EK25" s="175"/>
      <c r="EL25" s="175"/>
      <c r="EM25" s="175"/>
      <c r="EN25" s="175"/>
      <c r="EO25" s="175"/>
      <c r="EP25" s="175"/>
      <c r="EQ25" s="175"/>
      <c r="ER25" s="176"/>
      <c r="ES25" s="174"/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7"/>
    </row>
    <row r="26" spans="1:161" ht="10.5" customHeight="1">
      <c r="A26" s="181" t="s">
        <v>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80"/>
      <c r="BX26" s="121" t="s">
        <v>72</v>
      </c>
      <c r="BY26" s="122"/>
      <c r="BZ26" s="122"/>
      <c r="CA26" s="122"/>
      <c r="CB26" s="122"/>
      <c r="CC26" s="122"/>
      <c r="CD26" s="122"/>
      <c r="CE26" s="123"/>
      <c r="CF26" s="124" t="s">
        <v>68</v>
      </c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6"/>
      <c r="CS26" s="124" t="s">
        <v>275</v>
      </c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6"/>
      <c r="DF26" s="127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9"/>
      <c r="DS26" s="127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9"/>
      <c r="EF26" s="127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9"/>
      <c r="ES26" s="127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30"/>
    </row>
    <row r="27" spans="1:161" ht="10.5" customHeight="1">
      <c r="A27" s="181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80"/>
      <c r="BX27" s="121"/>
      <c r="BY27" s="122"/>
      <c r="BZ27" s="122"/>
      <c r="CA27" s="122"/>
      <c r="CB27" s="122"/>
      <c r="CC27" s="122"/>
      <c r="CD27" s="122"/>
      <c r="CE27" s="123"/>
      <c r="CF27" s="124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6"/>
      <c r="CS27" s="124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6"/>
      <c r="DF27" s="127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9"/>
      <c r="DS27" s="127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9"/>
      <c r="EF27" s="127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9"/>
      <c r="ES27" s="127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30"/>
    </row>
    <row r="28" spans="1:161" ht="10.5" customHeight="1">
      <c r="A28" s="154" t="s">
        <v>73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21" t="s">
        <v>74</v>
      </c>
      <c r="BY28" s="122"/>
      <c r="BZ28" s="122"/>
      <c r="CA28" s="122"/>
      <c r="CB28" s="122"/>
      <c r="CC28" s="122"/>
      <c r="CD28" s="122"/>
      <c r="CE28" s="123"/>
      <c r="CF28" s="124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6"/>
      <c r="CS28" s="124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6"/>
      <c r="DF28" s="127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9"/>
      <c r="DS28" s="127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9"/>
      <c r="EF28" s="127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9"/>
      <c r="ES28" s="127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30"/>
    </row>
    <row r="29" spans="1:161" ht="10.5" customHeight="1">
      <c r="A29" s="178" t="s">
        <v>50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32"/>
      <c r="BY29" s="133"/>
      <c r="BZ29" s="133"/>
      <c r="CA29" s="133"/>
      <c r="CB29" s="133"/>
      <c r="CC29" s="133"/>
      <c r="CD29" s="133"/>
      <c r="CE29" s="134"/>
      <c r="CF29" s="138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40"/>
      <c r="CS29" s="138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40"/>
      <c r="DF29" s="144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6"/>
      <c r="DS29" s="144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6"/>
      <c r="EF29" s="144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6"/>
      <c r="ES29" s="144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50"/>
    </row>
    <row r="30" spans="1:161" ht="10.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80"/>
      <c r="BX30" s="168"/>
      <c r="BY30" s="169"/>
      <c r="BZ30" s="169"/>
      <c r="CA30" s="169"/>
      <c r="CB30" s="169"/>
      <c r="CC30" s="169"/>
      <c r="CD30" s="169"/>
      <c r="CE30" s="170"/>
      <c r="CF30" s="171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3"/>
      <c r="CS30" s="171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3"/>
      <c r="DF30" s="174"/>
      <c r="DG30" s="175"/>
      <c r="DH30" s="175"/>
      <c r="DI30" s="175"/>
      <c r="DJ30" s="175"/>
      <c r="DK30" s="175"/>
      <c r="DL30" s="175"/>
      <c r="DM30" s="175"/>
      <c r="DN30" s="175"/>
      <c r="DO30" s="175"/>
      <c r="DP30" s="175"/>
      <c r="DQ30" s="175"/>
      <c r="DR30" s="176"/>
      <c r="DS30" s="174"/>
      <c r="DT30" s="175"/>
      <c r="DU30" s="175"/>
      <c r="DV30" s="175"/>
      <c r="DW30" s="175"/>
      <c r="DX30" s="175"/>
      <c r="DY30" s="175"/>
      <c r="DZ30" s="175"/>
      <c r="EA30" s="175"/>
      <c r="EB30" s="175"/>
      <c r="EC30" s="175"/>
      <c r="ED30" s="175"/>
      <c r="EE30" s="176"/>
      <c r="EF30" s="174"/>
      <c r="EG30" s="175"/>
      <c r="EH30" s="175"/>
      <c r="EI30" s="175"/>
      <c r="EJ30" s="175"/>
      <c r="EK30" s="175"/>
      <c r="EL30" s="175"/>
      <c r="EM30" s="175"/>
      <c r="EN30" s="175"/>
      <c r="EO30" s="175"/>
      <c r="EP30" s="175"/>
      <c r="EQ30" s="175"/>
      <c r="ER30" s="176"/>
      <c r="ES30" s="174"/>
      <c r="ET30" s="175"/>
      <c r="EU30" s="175"/>
      <c r="EV30" s="175"/>
      <c r="EW30" s="175"/>
      <c r="EX30" s="175"/>
      <c r="EY30" s="175"/>
      <c r="EZ30" s="175"/>
      <c r="FA30" s="175"/>
      <c r="FB30" s="175"/>
      <c r="FC30" s="175"/>
      <c r="FD30" s="175"/>
      <c r="FE30" s="177"/>
    </row>
    <row r="31" spans="1:161" ht="10.5" customHeight="1">
      <c r="A31" s="181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80"/>
      <c r="BX31" s="121"/>
      <c r="BY31" s="122"/>
      <c r="BZ31" s="122"/>
      <c r="CA31" s="122"/>
      <c r="CB31" s="122"/>
      <c r="CC31" s="122"/>
      <c r="CD31" s="122"/>
      <c r="CE31" s="123"/>
      <c r="CF31" s="124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6"/>
      <c r="CS31" s="124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6"/>
      <c r="DF31" s="127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9"/>
      <c r="DS31" s="127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9"/>
      <c r="EF31" s="127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9"/>
      <c r="ES31" s="127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30"/>
    </row>
    <row r="32" spans="1:161" ht="12.75" customHeight="1">
      <c r="A32" s="154" t="s">
        <v>75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6"/>
      <c r="BX32" s="121" t="s">
        <v>76</v>
      </c>
      <c r="BY32" s="122"/>
      <c r="BZ32" s="122"/>
      <c r="CA32" s="122"/>
      <c r="CB32" s="122"/>
      <c r="CC32" s="122"/>
      <c r="CD32" s="122"/>
      <c r="CE32" s="123"/>
      <c r="CF32" s="124" t="s">
        <v>42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6"/>
      <c r="CS32" s="124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6"/>
      <c r="DF32" s="127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9"/>
      <c r="EF32" s="127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9"/>
      <c r="ES32" s="127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30"/>
    </row>
    <row r="33" spans="1:161" ht="25.5" customHeight="1">
      <c r="A33" s="166" t="s">
        <v>77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21" t="s">
        <v>78</v>
      </c>
      <c r="BY33" s="122"/>
      <c r="BZ33" s="122"/>
      <c r="CA33" s="122"/>
      <c r="CB33" s="122"/>
      <c r="CC33" s="122"/>
      <c r="CD33" s="122"/>
      <c r="CE33" s="123"/>
      <c r="CF33" s="124" t="s">
        <v>79</v>
      </c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6"/>
      <c r="CS33" s="124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6"/>
      <c r="DF33" s="127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9"/>
      <c r="DS33" s="127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9"/>
      <c r="EF33" s="127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9"/>
      <c r="ES33" s="127" t="s">
        <v>42</v>
      </c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30"/>
    </row>
    <row r="34" spans="1:161" ht="21.75" customHeight="1">
      <c r="A34" s="108" t="s">
        <v>80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82" t="s">
        <v>81</v>
      </c>
      <c r="BY34" s="183"/>
      <c r="BZ34" s="183"/>
      <c r="CA34" s="183"/>
      <c r="CB34" s="183"/>
      <c r="CC34" s="183"/>
      <c r="CD34" s="183"/>
      <c r="CE34" s="184"/>
      <c r="CF34" s="185" t="s">
        <v>42</v>
      </c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4"/>
      <c r="CS34" s="186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8"/>
      <c r="DF34" s="116">
        <f>DF35+DF42+DF51+DF56+DF64+DF67+DF88</f>
        <v>3635990.26</v>
      </c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90"/>
      <c r="DS34" s="116">
        <f>DS35+DS42+DS51+DS56+DS64+DS67+DS88</f>
        <v>3116120</v>
      </c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90"/>
      <c r="EF34" s="116">
        <f>EF35+EF42+EF51+EF56+EF64+EF67+EF88</f>
        <v>3116120</v>
      </c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90"/>
      <c r="ES34" s="191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3"/>
    </row>
    <row r="35" spans="1:161" ht="22.5" customHeight="1">
      <c r="A35" s="194" t="s">
        <v>82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/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48" t="s">
        <v>83</v>
      </c>
      <c r="BY35" s="49"/>
      <c r="BZ35" s="49"/>
      <c r="CA35" s="49"/>
      <c r="CB35" s="49"/>
      <c r="CC35" s="49"/>
      <c r="CD35" s="49"/>
      <c r="CE35" s="71"/>
      <c r="CF35" s="72" t="s">
        <v>42</v>
      </c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4"/>
      <c r="CS35" s="72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4"/>
      <c r="DF35" s="63">
        <f>DF36+DF38+DF39+DF40+DF37</f>
        <v>145000</v>
      </c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5"/>
      <c r="DS35" s="63">
        <f>DS36+DS38+DS39+DS40+DS37</f>
        <v>80000</v>
      </c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5"/>
      <c r="EF35" s="63">
        <f>EF36+EF38+EF39+EF40+EF37</f>
        <v>80000</v>
      </c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5"/>
      <c r="ES35" s="66" t="s">
        <v>42</v>
      </c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22.5" customHeight="1">
      <c r="A36" s="196" t="s">
        <v>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48" t="s">
        <v>85</v>
      </c>
      <c r="BY36" s="49"/>
      <c r="BZ36" s="49"/>
      <c r="CA36" s="49"/>
      <c r="CB36" s="49"/>
      <c r="CC36" s="49"/>
      <c r="CD36" s="49"/>
      <c r="CE36" s="71"/>
      <c r="CF36" s="72" t="s">
        <v>86</v>
      </c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4"/>
      <c r="CS36" s="72" t="s">
        <v>276</v>
      </c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4"/>
      <c r="DF36" s="63">
        <f>40000+65000</f>
        <v>105000</v>
      </c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5"/>
      <c r="DS36" s="63">
        <v>40000</v>
      </c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5"/>
      <c r="EF36" s="63">
        <v>40000</v>
      </c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5"/>
      <c r="ES36" s="66" t="s">
        <v>42</v>
      </c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22.5" customHeight="1">
      <c r="A37" s="69" t="s">
        <v>338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48" t="s">
        <v>339</v>
      </c>
      <c r="BY37" s="49"/>
      <c r="BZ37" s="49"/>
      <c r="CA37" s="49"/>
      <c r="CB37" s="49"/>
      <c r="CC37" s="49"/>
      <c r="CD37" s="49"/>
      <c r="CE37" s="71"/>
      <c r="CF37" s="72" t="s">
        <v>86</v>
      </c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4"/>
      <c r="CS37" s="72" t="s">
        <v>291</v>
      </c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4"/>
      <c r="DF37" s="63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5"/>
      <c r="DS37" s="63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5"/>
      <c r="EF37" s="63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5"/>
      <c r="ES37" s="66" t="s">
        <v>42</v>
      </c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8"/>
    </row>
    <row r="38" spans="1:161" ht="10.5" customHeight="1">
      <c r="A38" s="198" t="s">
        <v>87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200"/>
      <c r="BX38" s="48" t="s">
        <v>88</v>
      </c>
      <c r="BY38" s="49"/>
      <c r="BZ38" s="49"/>
      <c r="CA38" s="49"/>
      <c r="CB38" s="49"/>
      <c r="CC38" s="49"/>
      <c r="CD38" s="49"/>
      <c r="CE38" s="71"/>
      <c r="CF38" s="72" t="s">
        <v>89</v>
      </c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4"/>
      <c r="CS38" s="72" t="s">
        <v>277</v>
      </c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4"/>
      <c r="DF38" s="63">
        <v>10000</v>
      </c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5"/>
      <c r="DS38" s="63">
        <v>10000</v>
      </c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5"/>
      <c r="EF38" s="63">
        <v>10000</v>
      </c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5"/>
      <c r="ES38" s="66" t="s">
        <v>42</v>
      </c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8"/>
    </row>
    <row r="39" spans="1:161" ht="10.5" customHeight="1">
      <c r="A39" s="198" t="s">
        <v>87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200"/>
      <c r="BX39" s="48" t="s">
        <v>278</v>
      </c>
      <c r="BY39" s="49"/>
      <c r="BZ39" s="49"/>
      <c r="CA39" s="49"/>
      <c r="CB39" s="49"/>
      <c r="CC39" s="49"/>
      <c r="CD39" s="49"/>
      <c r="CE39" s="71"/>
      <c r="CF39" s="72" t="s">
        <v>89</v>
      </c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4"/>
      <c r="CS39" s="72" t="s">
        <v>280</v>
      </c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4"/>
      <c r="DF39" s="63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5"/>
      <c r="DS39" s="63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5"/>
      <c r="EF39" s="63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5"/>
      <c r="ES39" s="66" t="s">
        <v>42</v>
      </c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8"/>
    </row>
    <row r="40" spans="1:161" ht="10.5" customHeight="1">
      <c r="A40" s="198" t="s">
        <v>289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200"/>
      <c r="BX40" s="48" t="s">
        <v>290</v>
      </c>
      <c r="BY40" s="49"/>
      <c r="BZ40" s="49"/>
      <c r="CA40" s="49"/>
      <c r="CB40" s="49"/>
      <c r="CC40" s="49"/>
      <c r="CD40" s="49"/>
      <c r="CE40" s="71"/>
      <c r="CF40" s="72" t="s">
        <v>89</v>
      </c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4"/>
      <c r="CS40" s="72" t="s">
        <v>296</v>
      </c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4"/>
      <c r="DF40" s="63">
        <v>30000</v>
      </c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5"/>
      <c r="DS40" s="63">
        <v>30000</v>
      </c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F40" s="63">
        <v>30000</v>
      </c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5"/>
      <c r="ES40" s="66" t="s">
        <v>42</v>
      </c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8"/>
    </row>
    <row r="41" spans="1:161" ht="22.5" customHeight="1">
      <c r="A41" s="196" t="s">
        <v>90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48" t="s">
        <v>91</v>
      </c>
      <c r="BY41" s="49"/>
      <c r="BZ41" s="49"/>
      <c r="CA41" s="49"/>
      <c r="CB41" s="49"/>
      <c r="CC41" s="49"/>
      <c r="CD41" s="49"/>
      <c r="CE41" s="71"/>
      <c r="CF41" s="72" t="s">
        <v>92</v>
      </c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4"/>
      <c r="CS41" s="72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4"/>
      <c r="DF41" s="63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5"/>
      <c r="DS41" s="63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5"/>
      <c r="EF41" s="63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5"/>
      <c r="ES41" s="66" t="s">
        <v>42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</row>
    <row r="42" spans="1:161" ht="22.5" customHeight="1">
      <c r="A42" s="196" t="s">
        <v>93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48" t="s">
        <v>94</v>
      </c>
      <c r="BY42" s="49"/>
      <c r="BZ42" s="49"/>
      <c r="CA42" s="49"/>
      <c r="CB42" s="49"/>
      <c r="CC42" s="49"/>
      <c r="CD42" s="49"/>
      <c r="CE42" s="71"/>
      <c r="CF42" s="72" t="s">
        <v>95</v>
      </c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4"/>
      <c r="CS42" s="72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4"/>
      <c r="DF42" s="63">
        <f>DF43+DF44</f>
        <v>32129.24</v>
      </c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5"/>
      <c r="DS42" s="63">
        <f>DS43+DS44</f>
        <v>12000</v>
      </c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5"/>
      <c r="EF42" s="63">
        <f>EF43+EF44</f>
        <v>12000</v>
      </c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5"/>
      <c r="ES42" s="66" t="s">
        <v>42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</row>
    <row r="43" spans="1:161" ht="22.5" customHeight="1">
      <c r="A43" s="202" t="s">
        <v>96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48" t="s">
        <v>97</v>
      </c>
      <c r="BY43" s="49"/>
      <c r="BZ43" s="49"/>
      <c r="CA43" s="49"/>
      <c r="CB43" s="49"/>
      <c r="CC43" s="49"/>
      <c r="CD43" s="49"/>
      <c r="CE43" s="71"/>
      <c r="CF43" s="72" t="s">
        <v>95</v>
      </c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4"/>
      <c r="CS43" s="72" t="s">
        <v>279</v>
      </c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4"/>
      <c r="DF43" s="63">
        <f>12000+20129.24</f>
        <v>32129.24</v>
      </c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5"/>
      <c r="DS43" s="63">
        <v>12000</v>
      </c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5"/>
      <c r="EF43" s="63">
        <v>12000</v>
      </c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5"/>
      <c r="ES43" s="66" t="s">
        <v>42</v>
      </c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8"/>
    </row>
    <row r="44" spans="1:161" ht="10.5" customHeight="1" thickBot="1">
      <c r="A44" s="204" t="s">
        <v>98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6"/>
      <c r="BX44" s="41" t="s">
        <v>99</v>
      </c>
      <c r="BY44" s="42"/>
      <c r="BZ44" s="42"/>
      <c r="CA44" s="42"/>
      <c r="CB44" s="42"/>
      <c r="CC44" s="42"/>
      <c r="CD44" s="42"/>
      <c r="CE44" s="207"/>
      <c r="CF44" s="208" t="s">
        <v>95</v>
      </c>
      <c r="CG44" s="209"/>
      <c r="CH44" s="209"/>
      <c r="CI44" s="209"/>
      <c r="CJ44" s="209"/>
      <c r="CK44" s="209"/>
      <c r="CL44" s="209"/>
      <c r="CM44" s="209"/>
      <c r="CN44" s="209"/>
      <c r="CO44" s="209"/>
      <c r="CP44" s="209"/>
      <c r="CQ44" s="209"/>
      <c r="CR44" s="210"/>
      <c r="CS44" s="208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10"/>
      <c r="DF44" s="211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3"/>
      <c r="DS44" s="211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3"/>
      <c r="EF44" s="211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3"/>
      <c r="ES44" s="214" t="s">
        <v>42</v>
      </c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6"/>
    </row>
    <row r="45" spans="1:161" ht="10.5" customHeight="1">
      <c r="A45" s="198" t="s">
        <v>100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200"/>
      <c r="BX45" s="48" t="s">
        <v>101</v>
      </c>
      <c r="BY45" s="49"/>
      <c r="BZ45" s="49"/>
      <c r="CA45" s="49"/>
      <c r="CB45" s="49"/>
      <c r="CC45" s="49"/>
      <c r="CD45" s="49"/>
      <c r="CE45" s="71"/>
      <c r="CF45" s="72" t="s">
        <v>102</v>
      </c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4"/>
      <c r="CS45" s="72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4"/>
      <c r="DF45" s="63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5"/>
      <c r="DS45" s="63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5"/>
      <c r="EF45" s="63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5"/>
      <c r="ES45" s="66" t="s">
        <v>42</v>
      </c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8"/>
    </row>
    <row r="46" spans="1:161" ht="10.5" customHeight="1">
      <c r="A46" s="196" t="s">
        <v>103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48" t="s">
        <v>104</v>
      </c>
      <c r="BY46" s="49"/>
      <c r="BZ46" s="49"/>
      <c r="CA46" s="49"/>
      <c r="CB46" s="49"/>
      <c r="CC46" s="49"/>
      <c r="CD46" s="49"/>
      <c r="CE46" s="71"/>
      <c r="CF46" s="72" t="s">
        <v>105</v>
      </c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4"/>
      <c r="CS46" s="72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4"/>
      <c r="DF46" s="63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5"/>
      <c r="DS46" s="63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5"/>
      <c r="EF46" s="63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66" t="s">
        <v>42</v>
      </c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8"/>
    </row>
    <row r="47" spans="1:161" ht="21" customHeight="1">
      <c r="A47" s="196" t="s">
        <v>106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48" t="s">
        <v>107</v>
      </c>
      <c r="BY47" s="49"/>
      <c r="BZ47" s="49"/>
      <c r="CA47" s="49"/>
      <c r="CB47" s="49"/>
      <c r="CC47" s="49"/>
      <c r="CD47" s="49"/>
      <c r="CE47" s="71"/>
      <c r="CF47" s="72" t="s">
        <v>108</v>
      </c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4"/>
      <c r="CS47" s="72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4"/>
      <c r="DF47" s="63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5"/>
      <c r="DS47" s="63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6" t="s">
        <v>42</v>
      </c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8"/>
    </row>
    <row r="48" spans="1:161" ht="21.75" customHeight="1">
      <c r="A48" s="202" t="s">
        <v>109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48" t="s">
        <v>110</v>
      </c>
      <c r="BY48" s="49"/>
      <c r="BZ48" s="49"/>
      <c r="CA48" s="49"/>
      <c r="CB48" s="49"/>
      <c r="CC48" s="49"/>
      <c r="CD48" s="49"/>
      <c r="CE48" s="71"/>
      <c r="CF48" s="72" t="s">
        <v>108</v>
      </c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4"/>
      <c r="CS48" s="72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4"/>
      <c r="DF48" s="63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5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6" t="s">
        <v>42</v>
      </c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8"/>
    </row>
    <row r="49" spans="1:161" ht="10.5" customHeight="1">
      <c r="A49" s="202" t="s">
        <v>111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48" t="s">
        <v>112</v>
      </c>
      <c r="BY49" s="49"/>
      <c r="BZ49" s="49"/>
      <c r="CA49" s="49"/>
      <c r="CB49" s="49"/>
      <c r="CC49" s="49"/>
      <c r="CD49" s="49"/>
      <c r="CE49" s="71"/>
      <c r="CF49" s="72" t="s">
        <v>108</v>
      </c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4"/>
      <c r="CS49" s="72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4"/>
      <c r="DF49" s="63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5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6" t="s">
        <v>42</v>
      </c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8"/>
    </row>
    <row r="50" spans="1:161" ht="10.5" customHeight="1">
      <c r="A50" s="217" t="s">
        <v>113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48" t="s">
        <v>114</v>
      </c>
      <c r="BY50" s="49"/>
      <c r="BZ50" s="49"/>
      <c r="CA50" s="49"/>
      <c r="CB50" s="49"/>
      <c r="CC50" s="49"/>
      <c r="CD50" s="49"/>
      <c r="CE50" s="71"/>
      <c r="CF50" s="72" t="s">
        <v>115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4"/>
      <c r="CS50" s="72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4"/>
      <c r="DF50" s="63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5"/>
      <c r="DS50" s="63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5"/>
      <c r="EF50" s="63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5"/>
      <c r="ES50" s="66" t="s">
        <v>42</v>
      </c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8"/>
    </row>
    <row r="51" spans="1:161" ht="21.75" customHeight="1">
      <c r="A51" s="196" t="s">
        <v>116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48" t="s">
        <v>117</v>
      </c>
      <c r="BY51" s="49"/>
      <c r="BZ51" s="49"/>
      <c r="CA51" s="49"/>
      <c r="CB51" s="49"/>
      <c r="CC51" s="49"/>
      <c r="CD51" s="49"/>
      <c r="CE51" s="71"/>
      <c r="CF51" s="72" t="s">
        <v>118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4"/>
      <c r="CS51" s="72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4"/>
      <c r="DF51" s="63">
        <f>DF52</f>
        <v>20000</v>
      </c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5"/>
      <c r="DS51" s="63">
        <f>DS52</f>
        <v>20000</v>
      </c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5"/>
      <c r="EF51" s="63">
        <f>EF52</f>
        <v>20000</v>
      </c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5"/>
      <c r="ES51" s="66" t="s">
        <v>42</v>
      </c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8"/>
    </row>
    <row r="52" spans="1:161" ht="33.75" customHeight="1">
      <c r="A52" s="202" t="s">
        <v>119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48" t="s">
        <v>120</v>
      </c>
      <c r="BY52" s="49"/>
      <c r="BZ52" s="49"/>
      <c r="CA52" s="49"/>
      <c r="CB52" s="49"/>
      <c r="CC52" s="49"/>
      <c r="CD52" s="49"/>
      <c r="CE52" s="71"/>
      <c r="CF52" s="72" t="s">
        <v>121</v>
      </c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4"/>
      <c r="CS52" s="72" t="s">
        <v>366</v>
      </c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4"/>
      <c r="DF52" s="63">
        <v>20000</v>
      </c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5"/>
      <c r="DS52" s="63">
        <v>20000</v>
      </c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5"/>
      <c r="EF52" s="63">
        <v>20000</v>
      </c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5"/>
      <c r="ES52" s="66" t="s">
        <v>42</v>
      </c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8"/>
    </row>
    <row r="53" spans="1:161" ht="21.75" customHeight="1">
      <c r="A53" s="196" t="s">
        <v>122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48" t="s">
        <v>123</v>
      </c>
      <c r="BY53" s="49"/>
      <c r="BZ53" s="49"/>
      <c r="CA53" s="49"/>
      <c r="CB53" s="49"/>
      <c r="CC53" s="49"/>
      <c r="CD53" s="49"/>
      <c r="CE53" s="71"/>
      <c r="CF53" s="72" t="s">
        <v>124</v>
      </c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4"/>
      <c r="CS53" s="72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4"/>
      <c r="DF53" s="63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5"/>
      <c r="DS53" s="63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F53" s="63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66" t="s">
        <v>42</v>
      </c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8"/>
    </row>
    <row r="54" spans="1:161" ht="33.75" customHeight="1">
      <c r="A54" s="196" t="s">
        <v>125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48" t="s">
        <v>126</v>
      </c>
      <c r="BY54" s="49"/>
      <c r="BZ54" s="49"/>
      <c r="CA54" s="49"/>
      <c r="CB54" s="49"/>
      <c r="CC54" s="49"/>
      <c r="CD54" s="49"/>
      <c r="CE54" s="71"/>
      <c r="CF54" s="72" t="s">
        <v>127</v>
      </c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4"/>
      <c r="CS54" s="72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4"/>
      <c r="DF54" s="63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5"/>
      <c r="DS54" s="63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5"/>
      <c r="EF54" s="63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5"/>
      <c r="ES54" s="66" t="s">
        <v>42</v>
      </c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8"/>
    </row>
    <row r="55" spans="1:161" ht="10.5" customHeight="1">
      <c r="A55" s="196" t="s">
        <v>128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48" t="s">
        <v>129</v>
      </c>
      <c r="BY55" s="49"/>
      <c r="BZ55" s="49"/>
      <c r="CA55" s="49"/>
      <c r="CB55" s="49"/>
      <c r="CC55" s="49"/>
      <c r="CD55" s="49"/>
      <c r="CE55" s="71"/>
      <c r="CF55" s="72" t="s">
        <v>130</v>
      </c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4"/>
      <c r="CS55" s="72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4"/>
      <c r="DF55" s="63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5"/>
      <c r="DS55" s="63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5"/>
      <c r="EF55" s="63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66" t="s">
        <v>42</v>
      </c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8"/>
    </row>
    <row r="56" spans="1:161" ht="21" customHeight="1">
      <c r="A56" s="217" t="s">
        <v>131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48" t="s">
        <v>132</v>
      </c>
      <c r="BY56" s="49"/>
      <c r="BZ56" s="49"/>
      <c r="CA56" s="49"/>
      <c r="CB56" s="49"/>
      <c r="CC56" s="49"/>
      <c r="CD56" s="49"/>
      <c r="CE56" s="71"/>
      <c r="CF56" s="72" t="s">
        <v>133</v>
      </c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4"/>
      <c r="CS56" s="72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4"/>
      <c r="DF56" s="63">
        <f>DF57+DF58+DF59</f>
        <v>10000</v>
      </c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5"/>
      <c r="DS56" s="63">
        <f>DS57+DS58+DS59</f>
        <v>10000</v>
      </c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5"/>
      <c r="EF56" s="63">
        <f>EF57+EF58+EF59</f>
        <v>10000</v>
      </c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5"/>
      <c r="ES56" s="66" t="s">
        <v>42</v>
      </c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8"/>
    </row>
    <row r="57" spans="1:161" ht="21.75" customHeight="1">
      <c r="A57" s="196" t="s">
        <v>134</v>
      </c>
      <c r="B57" s="197"/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48" t="s">
        <v>135</v>
      </c>
      <c r="BY57" s="49"/>
      <c r="BZ57" s="49"/>
      <c r="CA57" s="49"/>
      <c r="CB57" s="49"/>
      <c r="CC57" s="49"/>
      <c r="CD57" s="49"/>
      <c r="CE57" s="71"/>
      <c r="CF57" s="72" t="s">
        <v>136</v>
      </c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4"/>
      <c r="CS57" s="72" t="s">
        <v>281</v>
      </c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4"/>
      <c r="DF57" s="63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5"/>
      <c r="DS57" s="63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5"/>
      <c r="EF57" s="63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5"/>
      <c r="ES57" s="66" t="s">
        <v>42</v>
      </c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8"/>
    </row>
    <row r="58" spans="1:161" ht="21.75" customHeight="1">
      <c r="A58" s="196" t="s">
        <v>137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48" t="s">
        <v>138</v>
      </c>
      <c r="BY58" s="49"/>
      <c r="BZ58" s="49"/>
      <c r="CA58" s="49"/>
      <c r="CB58" s="49"/>
      <c r="CC58" s="49"/>
      <c r="CD58" s="49"/>
      <c r="CE58" s="71"/>
      <c r="CF58" s="72" t="s">
        <v>139</v>
      </c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4"/>
      <c r="CS58" s="72" t="s">
        <v>281</v>
      </c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4"/>
      <c r="DF58" s="63">
        <v>10000</v>
      </c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5"/>
      <c r="DS58" s="63">
        <v>10000</v>
      </c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5"/>
      <c r="EF58" s="63">
        <v>10000</v>
      </c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5"/>
      <c r="ES58" s="66" t="s">
        <v>42</v>
      </c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8"/>
    </row>
    <row r="59" spans="1:161" ht="18.75" customHeight="1">
      <c r="A59" s="196" t="s">
        <v>140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48" t="s">
        <v>141</v>
      </c>
      <c r="BY59" s="49"/>
      <c r="BZ59" s="49"/>
      <c r="CA59" s="49"/>
      <c r="CB59" s="49"/>
      <c r="CC59" s="49"/>
      <c r="CD59" s="49"/>
      <c r="CE59" s="71"/>
      <c r="CF59" s="72" t="s">
        <v>142</v>
      </c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4"/>
      <c r="CS59" s="72" t="s">
        <v>281</v>
      </c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4"/>
      <c r="DF59" s="63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5"/>
      <c r="DS59" s="63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5"/>
      <c r="EF59" s="63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5"/>
      <c r="ES59" s="66" t="s">
        <v>42</v>
      </c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8"/>
    </row>
    <row r="60" spans="1:161" ht="10.5" customHeight="1">
      <c r="A60" s="217" t="s">
        <v>143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48" t="s">
        <v>144</v>
      </c>
      <c r="BY60" s="49"/>
      <c r="BZ60" s="49"/>
      <c r="CA60" s="49"/>
      <c r="CB60" s="49"/>
      <c r="CC60" s="49"/>
      <c r="CD60" s="49"/>
      <c r="CE60" s="71"/>
      <c r="CF60" s="72" t="s">
        <v>42</v>
      </c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4"/>
      <c r="CS60" s="72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4"/>
      <c r="DF60" s="63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5"/>
      <c r="DS60" s="63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5"/>
      <c r="EF60" s="63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5"/>
      <c r="ES60" s="66" t="s">
        <v>42</v>
      </c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8"/>
    </row>
    <row r="61" spans="1:161" ht="21.75" customHeight="1">
      <c r="A61" s="196" t="s">
        <v>145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48" t="s">
        <v>146</v>
      </c>
      <c r="BY61" s="49"/>
      <c r="BZ61" s="49"/>
      <c r="CA61" s="49"/>
      <c r="CB61" s="49"/>
      <c r="CC61" s="49"/>
      <c r="CD61" s="49"/>
      <c r="CE61" s="71"/>
      <c r="CF61" s="72" t="s">
        <v>147</v>
      </c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4"/>
      <c r="CS61" s="72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4"/>
      <c r="DF61" s="63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5"/>
      <c r="DS61" s="63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5"/>
      <c r="EF61" s="63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5"/>
      <c r="ES61" s="66" t="s">
        <v>42</v>
      </c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8"/>
    </row>
    <row r="62" spans="1:161" ht="10.5" customHeight="1">
      <c r="A62" s="196" t="s">
        <v>148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48" t="s">
        <v>149</v>
      </c>
      <c r="BY62" s="49"/>
      <c r="BZ62" s="49"/>
      <c r="CA62" s="49"/>
      <c r="CB62" s="49"/>
      <c r="CC62" s="49"/>
      <c r="CD62" s="49"/>
      <c r="CE62" s="71"/>
      <c r="CF62" s="72" t="s">
        <v>150</v>
      </c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4"/>
      <c r="CS62" s="72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4"/>
      <c r="DF62" s="63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5"/>
      <c r="DS62" s="63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5"/>
      <c r="EF62" s="63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66" t="s">
        <v>42</v>
      </c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8"/>
    </row>
    <row r="63" spans="1:161" ht="21.75" customHeight="1">
      <c r="A63" s="196" t="s">
        <v>151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48" t="s">
        <v>152</v>
      </c>
      <c r="BY63" s="49"/>
      <c r="BZ63" s="49"/>
      <c r="CA63" s="49"/>
      <c r="CB63" s="49"/>
      <c r="CC63" s="49"/>
      <c r="CD63" s="49"/>
      <c r="CE63" s="71"/>
      <c r="CF63" s="72" t="s">
        <v>153</v>
      </c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4"/>
      <c r="CS63" s="72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4"/>
      <c r="DF63" s="63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5"/>
      <c r="DS63" s="63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5"/>
      <c r="EF63" s="63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5"/>
      <c r="ES63" s="66" t="s">
        <v>42</v>
      </c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8"/>
    </row>
    <row r="64" spans="1:161" ht="19.5" customHeight="1">
      <c r="A64" s="217" t="s">
        <v>154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48" t="s">
        <v>155</v>
      </c>
      <c r="BY64" s="49"/>
      <c r="BZ64" s="49"/>
      <c r="CA64" s="49"/>
      <c r="CB64" s="49"/>
      <c r="CC64" s="49"/>
      <c r="CD64" s="49"/>
      <c r="CE64" s="71"/>
      <c r="CF64" s="72" t="s">
        <v>42</v>
      </c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4"/>
      <c r="CS64" s="72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4"/>
      <c r="DF64" s="63">
        <f>DF65+DF66</f>
        <v>6000</v>
      </c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5"/>
      <c r="DS64" s="63">
        <f>DS65+DS66</f>
        <v>6000</v>
      </c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5"/>
      <c r="EF64" s="63">
        <f>EF65+EF66</f>
        <v>6000</v>
      </c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5"/>
      <c r="ES64" s="66" t="s">
        <v>42</v>
      </c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8"/>
    </row>
    <row r="65" spans="1:161" ht="21.75" customHeight="1">
      <c r="A65" s="196" t="s">
        <v>156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48" t="s">
        <v>157</v>
      </c>
      <c r="BY65" s="49"/>
      <c r="BZ65" s="49"/>
      <c r="CA65" s="49"/>
      <c r="CB65" s="49"/>
      <c r="CC65" s="49"/>
      <c r="CD65" s="49"/>
      <c r="CE65" s="71"/>
      <c r="CF65" s="72" t="s">
        <v>158</v>
      </c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4"/>
      <c r="CS65" s="72" t="s">
        <v>282</v>
      </c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4"/>
      <c r="DF65" s="63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5"/>
      <c r="DS65" s="63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5"/>
      <c r="EF65" s="63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5"/>
      <c r="ES65" s="66" t="s">
        <v>42</v>
      </c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8"/>
    </row>
    <row r="66" spans="1:161" ht="14.25" customHeight="1">
      <c r="A66" s="196" t="s">
        <v>156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48" t="s">
        <v>353</v>
      </c>
      <c r="BY66" s="49"/>
      <c r="BZ66" s="49"/>
      <c r="CA66" s="49"/>
      <c r="CB66" s="49"/>
      <c r="CC66" s="49"/>
      <c r="CD66" s="49"/>
      <c r="CE66" s="71"/>
      <c r="CF66" s="72" t="s">
        <v>142</v>
      </c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4"/>
      <c r="CS66" s="72" t="s">
        <v>282</v>
      </c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4"/>
      <c r="DF66" s="63">
        <v>6000</v>
      </c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5"/>
      <c r="DS66" s="63">
        <v>6000</v>
      </c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5"/>
      <c r="EF66" s="63">
        <v>6000</v>
      </c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5"/>
      <c r="ES66" s="273"/>
      <c r="ET66" s="274"/>
      <c r="EU66" s="274"/>
      <c r="EV66" s="274"/>
      <c r="EW66" s="274"/>
      <c r="EX66" s="274"/>
      <c r="EY66" s="274"/>
      <c r="EZ66" s="274"/>
      <c r="FA66" s="274"/>
      <c r="FB66" s="274"/>
      <c r="FC66" s="274"/>
      <c r="FD66" s="274"/>
      <c r="FE66" s="275"/>
    </row>
    <row r="67" spans="1:161" ht="12.75" customHeight="1">
      <c r="A67" s="217" t="s">
        <v>159</v>
      </c>
      <c r="B67" s="218"/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48" t="s">
        <v>160</v>
      </c>
      <c r="BY67" s="49"/>
      <c r="BZ67" s="49"/>
      <c r="CA67" s="49"/>
      <c r="CB67" s="49"/>
      <c r="CC67" s="49"/>
      <c r="CD67" s="49"/>
      <c r="CE67" s="71"/>
      <c r="CF67" s="72" t="s">
        <v>42</v>
      </c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4"/>
      <c r="CS67" s="72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4"/>
      <c r="DF67" s="63">
        <f>DF68+DF69+DF70+DF71+DF87</f>
        <v>3422861.02</v>
      </c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5"/>
      <c r="DS67" s="63">
        <f>DS68+DS69+DS70+DS71+DS87</f>
        <v>2988120</v>
      </c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5"/>
      <c r="EF67" s="63">
        <f>EF68+EF69+EF70+EF71+EF87</f>
        <v>2988120</v>
      </c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5"/>
      <c r="ES67" s="66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8"/>
    </row>
    <row r="68" spans="1:161" ht="21.75" customHeight="1">
      <c r="A68" s="196" t="s">
        <v>161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48" t="s">
        <v>162</v>
      </c>
      <c r="BY68" s="49"/>
      <c r="BZ68" s="49"/>
      <c r="CA68" s="49"/>
      <c r="CB68" s="49"/>
      <c r="CC68" s="49"/>
      <c r="CD68" s="49"/>
      <c r="CE68" s="71"/>
      <c r="CF68" s="72" t="s">
        <v>163</v>
      </c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4"/>
      <c r="CS68" s="72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4"/>
      <c r="DF68" s="63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5"/>
      <c r="DS68" s="63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5"/>
      <c r="EF68" s="63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5"/>
      <c r="ES68" s="66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8"/>
    </row>
    <row r="69" spans="1:161" ht="18.75" customHeight="1" thickBot="1">
      <c r="A69" s="196" t="s">
        <v>164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219" t="s">
        <v>165</v>
      </c>
      <c r="BY69" s="220"/>
      <c r="BZ69" s="220"/>
      <c r="CA69" s="220"/>
      <c r="CB69" s="220"/>
      <c r="CC69" s="220"/>
      <c r="CD69" s="220"/>
      <c r="CE69" s="221"/>
      <c r="CF69" s="222" t="s">
        <v>166</v>
      </c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4"/>
      <c r="CS69" s="222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4"/>
      <c r="DF69" s="225"/>
      <c r="DG69" s="226"/>
      <c r="DH69" s="226"/>
      <c r="DI69" s="226"/>
      <c r="DJ69" s="226"/>
      <c r="DK69" s="226"/>
      <c r="DL69" s="226"/>
      <c r="DM69" s="226"/>
      <c r="DN69" s="226"/>
      <c r="DO69" s="226"/>
      <c r="DP69" s="226"/>
      <c r="DQ69" s="226"/>
      <c r="DR69" s="227"/>
      <c r="DS69" s="225"/>
      <c r="DT69" s="226"/>
      <c r="DU69" s="226"/>
      <c r="DV69" s="226"/>
      <c r="DW69" s="226"/>
      <c r="DX69" s="226"/>
      <c r="DY69" s="226"/>
      <c r="DZ69" s="226"/>
      <c r="EA69" s="226"/>
      <c r="EB69" s="226"/>
      <c r="EC69" s="226"/>
      <c r="ED69" s="226"/>
      <c r="EE69" s="227"/>
      <c r="EF69" s="225"/>
      <c r="EG69" s="226"/>
      <c r="EH69" s="226"/>
      <c r="EI69" s="226"/>
      <c r="EJ69" s="226"/>
      <c r="EK69" s="226"/>
      <c r="EL69" s="226"/>
      <c r="EM69" s="226"/>
      <c r="EN69" s="226"/>
      <c r="EO69" s="226"/>
      <c r="EP69" s="226"/>
      <c r="EQ69" s="226"/>
      <c r="ER69" s="227"/>
      <c r="ES69" s="51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228"/>
    </row>
    <row r="70" spans="1:161" ht="21.75" customHeight="1">
      <c r="A70" s="196" t="s">
        <v>167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59" t="s">
        <v>168</v>
      </c>
      <c r="BY70" s="60"/>
      <c r="BZ70" s="60"/>
      <c r="CA70" s="60"/>
      <c r="CB70" s="60"/>
      <c r="CC70" s="60"/>
      <c r="CD70" s="60"/>
      <c r="CE70" s="100"/>
      <c r="CF70" s="101" t="s">
        <v>169</v>
      </c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3"/>
      <c r="CS70" s="101" t="s">
        <v>283</v>
      </c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3"/>
      <c r="DF70" s="229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1"/>
      <c r="DS70" s="229"/>
      <c r="DT70" s="230"/>
      <c r="DU70" s="230"/>
      <c r="DV70" s="230"/>
      <c r="DW70" s="230"/>
      <c r="DX70" s="230"/>
      <c r="DY70" s="230"/>
      <c r="DZ70" s="230"/>
      <c r="EA70" s="230"/>
      <c r="EB70" s="230"/>
      <c r="EC70" s="230"/>
      <c r="ED70" s="230"/>
      <c r="EE70" s="231"/>
      <c r="EF70" s="229"/>
      <c r="EG70" s="230"/>
      <c r="EH70" s="230"/>
      <c r="EI70" s="230"/>
      <c r="EJ70" s="230"/>
      <c r="EK70" s="230"/>
      <c r="EL70" s="230"/>
      <c r="EM70" s="230"/>
      <c r="EN70" s="230"/>
      <c r="EO70" s="230"/>
      <c r="EP70" s="230"/>
      <c r="EQ70" s="230"/>
      <c r="ER70" s="231"/>
      <c r="ES70" s="232"/>
      <c r="ET70" s="233"/>
      <c r="EU70" s="233"/>
      <c r="EV70" s="233"/>
      <c r="EW70" s="233"/>
      <c r="EX70" s="233"/>
      <c r="EY70" s="233"/>
      <c r="EZ70" s="233"/>
      <c r="FA70" s="233"/>
      <c r="FB70" s="233"/>
      <c r="FC70" s="233"/>
      <c r="FD70" s="233"/>
      <c r="FE70" s="234"/>
    </row>
    <row r="71" spans="1:161" ht="11.25" customHeight="1">
      <c r="A71" s="198" t="s">
        <v>170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200"/>
      <c r="BX71" s="235" t="s">
        <v>171</v>
      </c>
      <c r="BY71" s="236"/>
      <c r="BZ71" s="236"/>
      <c r="CA71" s="236"/>
      <c r="CB71" s="236"/>
      <c r="CC71" s="236"/>
      <c r="CD71" s="236"/>
      <c r="CE71" s="237"/>
      <c r="CF71" s="238" t="s">
        <v>172</v>
      </c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40"/>
      <c r="CS71" s="238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40"/>
      <c r="DF71" s="174">
        <f>DF73+DF74+DF75+DF76+DF77+DF79+DF80+DF81+DF82+DF83+DF84+DF85+DF86+DF78</f>
        <v>3319485.02</v>
      </c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6"/>
      <c r="DS71" s="174">
        <f>DS73+DS74+DS75+DS76+DS77+DS79+DS80+DS81+DS82+DS83+DS84+DS85+DS86+DS78</f>
        <v>2884744</v>
      </c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6"/>
      <c r="EF71" s="174">
        <f>EF73+EF74+EF75+EF76+EF77+EF79+EF80+EF81+EF82+EF83+EF84+EF85+EF86+EF78</f>
        <v>2884744</v>
      </c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6"/>
      <c r="ES71" s="174">
        <f>ES73+ES74+ES75+ES76+ES77+ES79+ES80+ES81+ES82+ES83+ES84+ES85+ES86+ES78</f>
        <v>0</v>
      </c>
      <c r="ET71" s="175"/>
      <c r="EU71" s="175"/>
      <c r="EV71" s="175"/>
      <c r="EW71" s="175"/>
      <c r="EX71" s="175"/>
      <c r="EY71" s="175"/>
      <c r="EZ71" s="175"/>
      <c r="FA71" s="175"/>
      <c r="FB71" s="175"/>
      <c r="FC71" s="175"/>
      <c r="FD71" s="175"/>
      <c r="FE71" s="176"/>
    </row>
    <row r="72" spans="1:161" ht="11.25" customHeight="1">
      <c r="A72" s="244" t="s">
        <v>173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35"/>
      <c r="BY72" s="236"/>
      <c r="BZ72" s="236"/>
      <c r="CA72" s="236"/>
      <c r="CB72" s="236"/>
      <c r="CC72" s="236"/>
      <c r="CD72" s="236"/>
      <c r="CE72" s="237"/>
      <c r="CF72" s="238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40"/>
      <c r="CS72" s="238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40"/>
      <c r="DF72" s="171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3"/>
      <c r="DS72" s="238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40"/>
      <c r="EF72" s="238"/>
      <c r="EG72" s="239"/>
      <c r="EH72" s="239"/>
      <c r="EI72" s="239"/>
      <c r="EJ72" s="239"/>
      <c r="EK72" s="239"/>
      <c r="EL72" s="239"/>
      <c r="EM72" s="239"/>
      <c r="EN72" s="239"/>
      <c r="EO72" s="239"/>
      <c r="EP72" s="239"/>
      <c r="EQ72" s="239"/>
      <c r="ER72" s="240"/>
      <c r="ES72" s="238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40"/>
    </row>
    <row r="73" spans="1:161" ht="11.25" customHeight="1">
      <c r="A73" s="205" t="s">
        <v>284</v>
      </c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6"/>
      <c r="BX73" s="235" t="s">
        <v>313</v>
      </c>
      <c r="BY73" s="236"/>
      <c r="BZ73" s="236"/>
      <c r="CA73" s="236"/>
      <c r="CB73" s="236"/>
      <c r="CC73" s="236"/>
      <c r="CD73" s="236"/>
      <c r="CE73" s="237"/>
      <c r="CF73" s="238" t="s">
        <v>172</v>
      </c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40"/>
      <c r="CS73" s="238" t="s">
        <v>293</v>
      </c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40"/>
      <c r="DF73" s="174">
        <v>147760</v>
      </c>
      <c r="DG73" s="175"/>
      <c r="DH73" s="175"/>
      <c r="DI73" s="175"/>
      <c r="DJ73" s="175"/>
      <c r="DK73" s="175"/>
      <c r="DL73" s="175"/>
      <c r="DM73" s="175"/>
      <c r="DN73" s="175"/>
      <c r="DO73" s="175"/>
      <c r="DP73" s="175"/>
      <c r="DQ73" s="175"/>
      <c r="DR73" s="176"/>
      <c r="DS73" s="174">
        <v>147760</v>
      </c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175"/>
      <c r="EE73" s="176"/>
      <c r="EF73" s="174">
        <v>147760</v>
      </c>
      <c r="EG73" s="175"/>
      <c r="EH73" s="175"/>
      <c r="EI73" s="175"/>
      <c r="EJ73" s="175"/>
      <c r="EK73" s="175"/>
      <c r="EL73" s="175"/>
      <c r="EM73" s="175"/>
      <c r="EN73" s="175"/>
      <c r="EO73" s="175"/>
      <c r="EP73" s="175"/>
      <c r="EQ73" s="175"/>
      <c r="ER73" s="176"/>
      <c r="ES73" s="241"/>
      <c r="ET73" s="242"/>
      <c r="EU73" s="242"/>
      <c r="EV73" s="242"/>
      <c r="EW73" s="242"/>
      <c r="EX73" s="242"/>
      <c r="EY73" s="242"/>
      <c r="EZ73" s="242"/>
      <c r="FA73" s="242"/>
      <c r="FB73" s="242"/>
      <c r="FC73" s="242"/>
      <c r="FD73" s="242"/>
      <c r="FE73" s="243"/>
    </row>
    <row r="74" spans="1:161" ht="11.25" customHeight="1">
      <c r="A74" s="205" t="s">
        <v>285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6"/>
      <c r="BX74" s="235" t="s">
        <v>314</v>
      </c>
      <c r="BY74" s="236"/>
      <c r="BZ74" s="236"/>
      <c r="CA74" s="236"/>
      <c r="CB74" s="236"/>
      <c r="CC74" s="236"/>
      <c r="CD74" s="236"/>
      <c r="CE74" s="237"/>
      <c r="CF74" s="238" t="s">
        <v>172</v>
      </c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40"/>
      <c r="CS74" s="238" t="s">
        <v>294</v>
      </c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40"/>
      <c r="DF74" s="174">
        <v>40000</v>
      </c>
      <c r="DG74" s="175"/>
      <c r="DH74" s="175"/>
      <c r="DI74" s="175"/>
      <c r="DJ74" s="175"/>
      <c r="DK74" s="175"/>
      <c r="DL74" s="175"/>
      <c r="DM74" s="175"/>
      <c r="DN74" s="175"/>
      <c r="DO74" s="175"/>
      <c r="DP74" s="175"/>
      <c r="DQ74" s="175"/>
      <c r="DR74" s="176"/>
      <c r="DS74" s="174">
        <v>40000</v>
      </c>
      <c r="DT74" s="175"/>
      <c r="DU74" s="175"/>
      <c r="DV74" s="175"/>
      <c r="DW74" s="175"/>
      <c r="DX74" s="175"/>
      <c r="DY74" s="175"/>
      <c r="DZ74" s="175"/>
      <c r="EA74" s="175"/>
      <c r="EB74" s="175"/>
      <c r="EC74" s="175"/>
      <c r="ED74" s="175"/>
      <c r="EE74" s="176"/>
      <c r="EF74" s="174">
        <v>40000</v>
      </c>
      <c r="EG74" s="175"/>
      <c r="EH74" s="175"/>
      <c r="EI74" s="175"/>
      <c r="EJ74" s="175"/>
      <c r="EK74" s="175"/>
      <c r="EL74" s="175"/>
      <c r="EM74" s="175"/>
      <c r="EN74" s="175"/>
      <c r="EO74" s="175"/>
      <c r="EP74" s="175"/>
      <c r="EQ74" s="175"/>
      <c r="ER74" s="176"/>
      <c r="ES74" s="241"/>
      <c r="ET74" s="242"/>
      <c r="EU74" s="242"/>
      <c r="EV74" s="242"/>
      <c r="EW74" s="242"/>
      <c r="EX74" s="242"/>
      <c r="EY74" s="242"/>
      <c r="EZ74" s="242"/>
      <c r="FA74" s="242"/>
      <c r="FB74" s="242"/>
      <c r="FC74" s="242"/>
      <c r="FD74" s="242"/>
      <c r="FE74" s="243"/>
    </row>
    <row r="75" spans="1:161" ht="11.25" customHeight="1">
      <c r="A75" s="205" t="s">
        <v>286</v>
      </c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6"/>
      <c r="BX75" s="235" t="s">
        <v>315</v>
      </c>
      <c r="BY75" s="236"/>
      <c r="BZ75" s="236"/>
      <c r="CA75" s="236"/>
      <c r="CB75" s="236"/>
      <c r="CC75" s="236"/>
      <c r="CD75" s="236"/>
      <c r="CE75" s="237"/>
      <c r="CF75" s="238" t="s">
        <v>172</v>
      </c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40"/>
      <c r="CS75" s="238" t="s">
        <v>295</v>
      </c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40"/>
      <c r="DF75" s="174">
        <v>3000</v>
      </c>
      <c r="DG75" s="175"/>
      <c r="DH75" s="175"/>
      <c r="DI75" s="175"/>
      <c r="DJ75" s="175"/>
      <c r="DK75" s="175"/>
      <c r="DL75" s="175"/>
      <c r="DM75" s="175"/>
      <c r="DN75" s="175"/>
      <c r="DO75" s="175"/>
      <c r="DP75" s="175"/>
      <c r="DQ75" s="175"/>
      <c r="DR75" s="176"/>
      <c r="DS75" s="174">
        <v>3000</v>
      </c>
      <c r="DT75" s="175"/>
      <c r="DU75" s="175"/>
      <c r="DV75" s="175"/>
      <c r="DW75" s="175"/>
      <c r="DX75" s="175"/>
      <c r="DY75" s="175"/>
      <c r="DZ75" s="175"/>
      <c r="EA75" s="175"/>
      <c r="EB75" s="175"/>
      <c r="EC75" s="175"/>
      <c r="ED75" s="175"/>
      <c r="EE75" s="176"/>
      <c r="EF75" s="174">
        <v>3000</v>
      </c>
      <c r="EG75" s="175"/>
      <c r="EH75" s="175"/>
      <c r="EI75" s="175"/>
      <c r="EJ75" s="175"/>
      <c r="EK75" s="175"/>
      <c r="EL75" s="175"/>
      <c r="EM75" s="175"/>
      <c r="EN75" s="175"/>
      <c r="EO75" s="175"/>
      <c r="EP75" s="175"/>
      <c r="EQ75" s="175"/>
      <c r="ER75" s="176"/>
      <c r="ES75" s="241"/>
      <c r="ET75" s="242"/>
      <c r="EU75" s="242"/>
      <c r="EV75" s="242"/>
      <c r="EW75" s="242"/>
      <c r="EX75" s="242"/>
      <c r="EY75" s="242"/>
      <c r="EZ75" s="242"/>
      <c r="FA75" s="242"/>
      <c r="FB75" s="242"/>
      <c r="FC75" s="242"/>
      <c r="FD75" s="242"/>
      <c r="FE75" s="243"/>
    </row>
    <row r="76" spans="1:161" ht="11.25" customHeight="1">
      <c r="A76" s="205" t="s">
        <v>287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/>
      <c r="BS76" s="205"/>
      <c r="BT76" s="205"/>
      <c r="BU76" s="205"/>
      <c r="BV76" s="205"/>
      <c r="BW76" s="206"/>
      <c r="BX76" s="235" t="s">
        <v>316</v>
      </c>
      <c r="BY76" s="236"/>
      <c r="BZ76" s="236"/>
      <c r="CA76" s="236"/>
      <c r="CB76" s="236"/>
      <c r="CC76" s="236"/>
      <c r="CD76" s="236"/>
      <c r="CE76" s="237"/>
      <c r="CF76" s="238" t="s">
        <v>172</v>
      </c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40"/>
      <c r="CS76" s="238" t="s">
        <v>283</v>
      </c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40"/>
      <c r="DF76" s="174">
        <v>100000</v>
      </c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6"/>
      <c r="DS76" s="174">
        <v>100000</v>
      </c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6"/>
      <c r="EF76" s="174">
        <v>100000</v>
      </c>
      <c r="EG76" s="175"/>
      <c r="EH76" s="175"/>
      <c r="EI76" s="175"/>
      <c r="EJ76" s="175"/>
      <c r="EK76" s="175"/>
      <c r="EL76" s="175"/>
      <c r="EM76" s="175"/>
      <c r="EN76" s="175"/>
      <c r="EO76" s="175"/>
      <c r="EP76" s="175"/>
      <c r="EQ76" s="175"/>
      <c r="ER76" s="176"/>
      <c r="ES76" s="241"/>
      <c r="ET76" s="242"/>
      <c r="EU76" s="242"/>
      <c r="EV76" s="242"/>
      <c r="EW76" s="242"/>
      <c r="EX76" s="242"/>
      <c r="EY76" s="242"/>
      <c r="EZ76" s="242"/>
      <c r="FA76" s="242"/>
      <c r="FB76" s="242"/>
      <c r="FC76" s="242"/>
      <c r="FD76" s="242"/>
      <c r="FE76" s="243"/>
    </row>
    <row r="77" spans="1:161" ht="11.25" customHeight="1">
      <c r="A77" s="205" t="s">
        <v>288</v>
      </c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5"/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  <c r="BI77" s="205"/>
      <c r="BJ77" s="205"/>
      <c r="BK77" s="205"/>
      <c r="BL77" s="205"/>
      <c r="BM77" s="205"/>
      <c r="BN77" s="205"/>
      <c r="BO77" s="205"/>
      <c r="BP77" s="205"/>
      <c r="BQ77" s="205"/>
      <c r="BR77" s="205"/>
      <c r="BS77" s="205"/>
      <c r="BT77" s="205"/>
      <c r="BU77" s="205"/>
      <c r="BV77" s="205"/>
      <c r="BW77" s="206"/>
      <c r="BX77" s="235" t="s">
        <v>317</v>
      </c>
      <c r="BY77" s="236"/>
      <c r="BZ77" s="236"/>
      <c r="CA77" s="236"/>
      <c r="CB77" s="236"/>
      <c r="CC77" s="236"/>
      <c r="CD77" s="236"/>
      <c r="CE77" s="237"/>
      <c r="CF77" s="238" t="s">
        <v>172</v>
      </c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40"/>
      <c r="CS77" s="238" t="s">
        <v>296</v>
      </c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40"/>
      <c r="DF77" s="174">
        <v>2000000</v>
      </c>
      <c r="DG77" s="175"/>
      <c r="DH77" s="175"/>
      <c r="DI77" s="175"/>
      <c r="DJ77" s="175"/>
      <c r="DK77" s="175"/>
      <c r="DL77" s="175"/>
      <c r="DM77" s="175"/>
      <c r="DN77" s="175"/>
      <c r="DO77" s="175"/>
      <c r="DP77" s="175"/>
      <c r="DQ77" s="175"/>
      <c r="DR77" s="176"/>
      <c r="DS77" s="174">
        <v>2000000</v>
      </c>
      <c r="DT77" s="175"/>
      <c r="DU77" s="175"/>
      <c r="DV77" s="175"/>
      <c r="DW77" s="175"/>
      <c r="DX77" s="175"/>
      <c r="DY77" s="175"/>
      <c r="DZ77" s="175"/>
      <c r="EA77" s="175"/>
      <c r="EB77" s="175"/>
      <c r="EC77" s="175"/>
      <c r="ED77" s="175"/>
      <c r="EE77" s="176"/>
      <c r="EF77" s="174">
        <v>2000000</v>
      </c>
      <c r="EG77" s="175"/>
      <c r="EH77" s="175"/>
      <c r="EI77" s="175"/>
      <c r="EJ77" s="175"/>
      <c r="EK77" s="175"/>
      <c r="EL77" s="175"/>
      <c r="EM77" s="175"/>
      <c r="EN77" s="175"/>
      <c r="EO77" s="175"/>
      <c r="EP77" s="175"/>
      <c r="EQ77" s="175"/>
      <c r="ER77" s="176"/>
      <c r="ES77" s="241"/>
      <c r="ET77" s="242"/>
      <c r="EU77" s="242"/>
      <c r="EV77" s="242"/>
      <c r="EW77" s="242"/>
      <c r="EX77" s="242"/>
      <c r="EY77" s="242"/>
      <c r="EZ77" s="242"/>
      <c r="FA77" s="242"/>
      <c r="FB77" s="242"/>
      <c r="FC77" s="242"/>
      <c r="FD77" s="242"/>
      <c r="FE77" s="243"/>
    </row>
    <row r="78" spans="1:161" ht="11.25" customHeight="1">
      <c r="A78" s="205" t="s">
        <v>367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  <c r="BR78" s="205"/>
      <c r="BS78" s="205"/>
      <c r="BT78" s="205"/>
      <c r="BU78" s="205"/>
      <c r="BV78" s="205"/>
      <c r="BW78" s="206"/>
      <c r="BX78" s="235" t="s">
        <v>318</v>
      </c>
      <c r="BY78" s="236"/>
      <c r="BZ78" s="236"/>
      <c r="CA78" s="236"/>
      <c r="CB78" s="236"/>
      <c r="CC78" s="236"/>
      <c r="CD78" s="236"/>
      <c r="CE78" s="237"/>
      <c r="CF78" s="238" t="s">
        <v>172</v>
      </c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40"/>
      <c r="CS78" s="238" t="s">
        <v>368</v>
      </c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40"/>
      <c r="DF78" s="174">
        <v>20000</v>
      </c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6"/>
      <c r="DS78" s="174">
        <v>20000</v>
      </c>
      <c r="DT78" s="175"/>
      <c r="DU78" s="175"/>
      <c r="DV78" s="175"/>
      <c r="DW78" s="175"/>
      <c r="DX78" s="175"/>
      <c r="DY78" s="175"/>
      <c r="DZ78" s="175"/>
      <c r="EA78" s="175"/>
      <c r="EB78" s="175"/>
      <c r="EC78" s="175"/>
      <c r="ED78" s="175"/>
      <c r="EE78" s="176"/>
      <c r="EF78" s="174">
        <v>20000</v>
      </c>
      <c r="EG78" s="175"/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6"/>
      <c r="ES78" s="241"/>
      <c r="ET78" s="242"/>
      <c r="EU78" s="242"/>
      <c r="EV78" s="242"/>
      <c r="EW78" s="242"/>
      <c r="EX78" s="242"/>
      <c r="EY78" s="242"/>
      <c r="EZ78" s="242"/>
      <c r="FA78" s="242"/>
      <c r="FB78" s="242"/>
      <c r="FC78" s="242"/>
      <c r="FD78" s="242"/>
      <c r="FE78" s="243"/>
    </row>
    <row r="79" spans="1:161" ht="11.25" customHeight="1">
      <c r="A79" s="205" t="s">
        <v>298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6"/>
      <c r="BX79" s="235" t="s">
        <v>318</v>
      </c>
      <c r="BY79" s="236"/>
      <c r="BZ79" s="236"/>
      <c r="CA79" s="236"/>
      <c r="CB79" s="236"/>
      <c r="CC79" s="236"/>
      <c r="CD79" s="236"/>
      <c r="CE79" s="237"/>
      <c r="CF79" s="238" t="s">
        <v>172</v>
      </c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40"/>
      <c r="CS79" s="238" t="s">
        <v>297</v>
      </c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40"/>
      <c r="DF79" s="174">
        <v>200000</v>
      </c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6"/>
      <c r="DS79" s="174">
        <v>200000</v>
      </c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6"/>
      <c r="EF79" s="174">
        <v>200000</v>
      </c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6"/>
      <c r="ES79" s="241"/>
      <c r="ET79" s="242"/>
      <c r="EU79" s="242"/>
      <c r="EV79" s="242"/>
      <c r="EW79" s="242"/>
      <c r="EX79" s="242"/>
      <c r="EY79" s="242"/>
      <c r="EZ79" s="242"/>
      <c r="FA79" s="242"/>
      <c r="FB79" s="242"/>
      <c r="FC79" s="242"/>
      <c r="FD79" s="242"/>
      <c r="FE79" s="243"/>
    </row>
    <row r="80" spans="1:161" ht="11.25" customHeight="1">
      <c r="A80" s="205" t="s">
        <v>299</v>
      </c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6"/>
      <c r="BX80" s="235" t="s">
        <v>319</v>
      </c>
      <c r="BY80" s="236"/>
      <c r="BZ80" s="236"/>
      <c r="CA80" s="236"/>
      <c r="CB80" s="236"/>
      <c r="CC80" s="236"/>
      <c r="CD80" s="236"/>
      <c r="CE80" s="237"/>
      <c r="CF80" s="238" t="s">
        <v>172</v>
      </c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40"/>
      <c r="CS80" s="238" t="s">
        <v>301</v>
      </c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40"/>
      <c r="DF80" s="174"/>
      <c r="DG80" s="175"/>
      <c r="DH80" s="175"/>
      <c r="DI80" s="175"/>
      <c r="DJ80" s="175"/>
      <c r="DK80" s="175"/>
      <c r="DL80" s="175"/>
      <c r="DM80" s="175"/>
      <c r="DN80" s="175"/>
      <c r="DO80" s="175"/>
      <c r="DP80" s="175"/>
      <c r="DQ80" s="175"/>
      <c r="DR80" s="176"/>
      <c r="DS80" s="174"/>
      <c r="DT80" s="175"/>
      <c r="DU80" s="175"/>
      <c r="DV80" s="175"/>
      <c r="DW80" s="175"/>
      <c r="DX80" s="175"/>
      <c r="DY80" s="175"/>
      <c r="DZ80" s="175"/>
      <c r="EA80" s="175"/>
      <c r="EB80" s="175"/>
      <c r="EC80" s="175"/>
      <c r="ED80" s="175"/>
      <c r="EE80" s="176"/>
      <c r="EF80" s="174"/>
      <c r="EG80" s="175"/>
      <c r="EH80" s="175"/>
      <c r="EI80" s="175"/>
      <c r="EJ80" s="175"/>
      <c r="EK80" s="175"/>
      <c r="EL80" s="175"/>
      <c r="EM80" s="175"/>
      <c r="EN80" s="175"/>
      <c r="EO80" s="175"/>
      <c r="EP80" s="175"/>
      <c r="EQ80" s="175"/>
      <c r="ER80" s="176"/>
      <c r="ES80" s="241"/>
      <c r="ET80" s="242"/>
      <c r="EU80" s="242"/>
      <c r="EV80" s="242"/>
      <c r="EW80" s="242"/>
      <c r="EX80" s="242"/>
      <c r="EY80" s="242"/>
      <c r="EZ80" s="242"/>
      <c r="FA80" s="242"/>
      <c r="FB80" s="242"/>
      <c r="FC80" s="242"/>
      <c r="FD80" s="242"/>
      <c r="FE80" s="243"/>
    </row>
    <row r="81" spans="1:161" ht="11.25" customHeight="1">
      <c r="A81" s="205" t="s">
        <v>300</v>
      </c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05"/>
      <c r="BO81" s="205"/>
      <c r="BP81" s="205"/>
      <c r="BQ81" s="205"/>
      <c r="BR81" s="205"/>
      <c r="BS81" s="205"/>
      <c r="BT81" s="205"/>
      <c r="BU81" s="205"/>
      <c r="BV81" s="205"/>
      <c r="BW81" s="206"/>
      <c r="BX81" s="235" t="s">
        <v>320</v>
      </c>
      <c r="BY81" s="236"/>
      <c r="BZ81" s="236"/>
      <c r="CA81" s="236"/>
      <c r="CB81" s="236"/>
      <c r="CC81" s="236"/>
      <c r="CD81" s="236"/>
      <c r="CE81" s="237"/>
      <c r="CF81" s="238" t="s">
        <v>172</v>
      </c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40"/>
      <c r="CS81" s="238" t="s">
        <v>302</v>
      </c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40"/>
      <c r="DF81" s="174"/>
      <c r="DG81" s="175"/>
      <c r="DH81" s="175"/>
      <c r="DI81" s="175"/>
      <c r="DJ81" s="175"/>
      <c r="DK81" s="175"/>
      <c r="DL81" s="175"/>
      <c r="DM81" s="175"/>
      <c r="DN81" s="175"/>
      <c r="DO81" s="175"/>
      <c r="DP81" s="175"/>
      <c r="DQ81" s="175"/>
      <c r="DR81" s="176"/>
      <c r="DS81" s="174"/>
      <c r="DT81" s="175"/>
      <c r="DU81" s="175"/>
      <c r="DV81" s="175"/>
      <c r="DW81" s="175"/>
      <c r="DX81" s="175"/>
      <c r="DY81" s="175"/>
      <c r="DZ81" s="175"/>
      <c r="EA81" s="175"/>
      <c r="EB81" s="175"/>
      <c r="EC81" s="175"/>
      <c r="ED81" s="175"/>
      <c r="EE81" s="176"/>
      <c r="EF81" s="174"/>
      <c r="EG81" s="175"/>
      <c r="EH81" s="175"/>
      <c r="EI81" s="175"/>
      <c r="EJ81" s="175"/>
      <c r="EK81" s="175"/>
      <c r="EL81" s="175"/>
      <c r="EM81" s="175"/>
      <c r="EN81" s="175"/>
      <c r="EO81" s="175"/>
      <c r="EP81" s="175"/>
      <c r="EQ81" s="175"/>
      <c r="ER81" s="176"/>
      <c r="ES81" s="241"/>
      <c r="ET81" s="242"/>
      <c r="EU81" s="242"/>
      <c r="EV81" s="242"/>
      <c r="EW81" s="242"/>
      <c r="EX81" s="242"/>
      <c r="EY81" s="242"/>
      <c r="EZ81" s="242"/>
      <c r="FA81" s="242"/>
      <c r="FB81" s="242"/>
      <c r="FC81" s="242"/>
      <c r="FD81" s="242"/>
      <c r="FE81" s="243"/>
    </row>
    <row r="82" spans="1:161" ht="11.25" customHeight="1">
      <c r="A82" s="205" t="s">
        <v>304</v>
      </c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05"/>
      <c r="BO82" s="205"/>
      <c r="BP82" s="205"/>
      <c r="BQ82" s="205"/>
      <c r="BR82" s="205"/>
      <c r="BS82" s="205"/>
      <c r="BT82" s="205"/>
      <c r="BU82" s="205"/>
      <c r="BV82" s="205"/>
      <c r="BW82" s="206"/>
      <c r="BX82" s="235" t="s">
        <v>321</v>
      </c>
      <c r="BY82" s="236"/>
      <c r="BZ82" s="236"/>
      <c r="CA82" s="236"/>
      <c r="CB82" s="236"/>
      <c r="CC82" s="236"/>
      <c r="CD82" s="236"/>
      <c r="CE82" s="237"/>
      <c r="CF82" s="238" t="s">
        <v>172</v>
      </c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40"/>
      <c r="CS82" s="238" t="s">
        <v>303</v>
      </c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40"/>
      <c r="DF82" s="174">
        <v>35000</v>
      </c>
      <c r="DG82" s="175"/>
      <c r="DH82" s="175"/>
      <c r="DI82" s="175"/>
      <c r="DJ82" s="175"/>
      <c r="DK82" s="175"/>
      <c r="DL82" s="175"/>
      <c r="DM82" s="175"/>
      <c r="DN82" s="175"/>
      <c r="DO82" s="175"/>
      <c r="DP82" s="175"/>
      <c r="DQ82" s="175"/>
      <c r="DR82" s="176"/>
      <c r="DS82" s="174">
        <v>35000</v>
      </c>
      <c r="DT82" s="175"/>
      <c r="DU82" s="175"/>
      <c r="DV82" s="175"/>
      <c r="DW82" s="175"/>
      <c r="DX82" s="175"/>
      <c r="DY82" s="175"/>
      <c r="DZ82" s="175"/>
      <c r="EA82" s="175"/>
      <c r="EB82" s="175"/>
      <c r="EC82" s="175"/>
      <c r="ED82" s="175"/>
      <c r="EE82" s="176"/>
      <c r="EF82" s="174">
        <v>35000</v>
      </c>
      <c r="EG82" s="175"/>
      <c r="EH82" s="175"/>
      <c r="EI82" s="175"/>
      <c r="EJ82" s="175"/>
      <c r="EK82" s="175"/>
      <c r="EL82" s="175"/>
      <c r="EM82" s="175"/>
      <c r="EN82" s="175"/>
      <c r="EO82" s="175"/>
      <c r="EP82" s="175"/>
      <c r="EQ82" s="175"/>
      <c r="ER82" s="176"/>
      <c r="ES82" s="241"/>
      <c r="ET82" s="242"/>
      <c r="EU82" s="242"/>
      <c r="EV82" s="242"/>
      <c r="EW82" s="242"/>
      <c r="EX82" s="242"/>
      <c r="EY82" s="242"/>
      <c r="EZ82" s="242"/>
      <c r="FA82" s="242"/>
      <c r="FB82" s="242"/>
      <c r="FC82" s="242"/>
      <c r="FD82" s="242"/>
      <c r="FE82" s="243"/>
    </row>
    <row r="83" spans="1:161" ht="11.25" customHeight="1">
      <c r="A83" s="205" t="s">
        <v>308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05"/>
      <c r="BO83" s="205"/>
      <c r="BP83" s="205"/>
      <c r="BQ83" s="205"/>
      <c r="BR83" s="205"/>
      <c r="BS83" s="205"/>
      <c r="BT83" s="205"/>
      <c r="BU83" s="205"/>
      <c r="BV83" s="205"/>
      <c r="BW83" s="206"/>
      <c r="BX83" s="235" t="s">
        <v>322</v>
      </c>
      <c r="BY83" s="236"/>
      <c r="BZ83" s="236"/>
      <c r="CA83" s="236"/>
      <c r="CB83" s="236"/>
      <c r="CC83" s="236"/>
      <c r="CD83" s="236"/>
      <c r="CE83" s="237"/>
      <c r="CF83" s="238" t="s">
        <v>172</v>
      </c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40"/>
      <c r="CS83" s="238" t="s">
        <v>305</v>
      </c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40"/>
      <c r="DF83" s="174">
        <f>384741.02</f>
        <v>384741.02</v>
      </c>
      <c r="DG83" s="175"/>
      <c r="DH83" s="175"/>
      <c r="DI83" s="175"/>
      <c r="DJ83" s="175"/>
      <c r="DK83" s="175"/>
      <c r="DL83" s="175"/>
      <c r="DM83" s="175"/>
      <c r="DN83" s="175"/>
      <c r="DO83" s="175"/>
      <c r="DP83" s="175"/>
      <c r="DQ83" s="175"/>
      <c r="DR83" s="176"/>
      <c r="DS83" s="174"/>
      <c r="DT83" s="175"/>
      <c r="DU83" s="175"/>
      <c r="DV83" s="175"/>
      <c r="DW83" s="175"/>
      <c r="DX83" s="175"/>
      <c r="DY83" s="175"/>
      <c r="DZ83" s="175"/>
      <c r="EA83" s="175"/>
      <c r="EB83" s="175"/>
      <c r="EC83" s="175"/>
      <c r="ED83" s="175"/>
      <c r="EE83" s="176"/>
      <c r="EF83" s="174"/>
      <c r="EG83" s="175"/>
      <c r="EH83" s="175"/>
      <c r="EI83" s="175"/>
      <c r="EJ83" s="175"/>
      <c r="EK83" s="175"/>
      <c r="EL83" s="175"/>
      <c r="EM83" s="175"/>
      <c r="EN83" s="175"/>
      <c r="EO83" s="175"/>
      <c r="EP83" s="175"/>
      <c r="EQ83" s="175"/>
      <c r="ER83" s="176"/>
      <c r="ES83" s="241"/>
      <c r="ET83" s="242"/>
      <c r="EU83" s="242"/>
      <c r="EV83" s="242"/>
      <c r="EW83" s="242"/>
      <c r="EX83" s="242"/>
      <c r="EY83" s="242"/>
      <c r="EZ83" s="242"/>
      <c r="FA83" s="242"/>
      <c r="FB83" s="242"/>
      <c r="FC83" s="242"/>
      <c r="FD83" s="242"/>
      <c r="FE83" s="243"/>
    </row>
    <row r="84" spans="1:161" ht="11.25" customHeight="1">
      <c r="A84" s="205" t="s">
        <v>309</v>
      </c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05"/>
      <c r="BO84" s="205"/>
      <c r="BP84" s="205"/>
      <c r="BQ84" s="205"/>
      <c r="BR84" s="205"/>
      <c r="BS84" s="205"/>
      <c r="BT84" s="205"/>
      <c r="BU84" s="205"/>
      <c r="BV84" s="205"/>
      <c r="BW84" s="206"/>
      <c r="BX84" s="235" t="s">
        <v>323</v>
      </c>
      <c r="BY84" s="236"/>
      <c r="BZ84" s="236"/>
      <c r="CA84" s="236"/>
      <c r="CB84" s="236"/>
      <c r="CC84" s="236"/>
      <c r="CD84" s="236"/>
      <c r="CE84" s="237"/>
      <c r="CF84" s="238" t="s">
        <v>172</v>
      </c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40"/>
      <c r="CS84" s="238" t="s">
        <v>306</v>
      </c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40"/>
      <c r="DF84" s="174"/>
      <c r="DG84" s="175"/>
      <c r="DH84" s="175"/>
      <c r="DI84" s="175"/>
      <c r="DJ84" s="175"/>
      <c r="DK84" s="175"/>
      <c r="DL84" s="175"/>
      <c r="DM84" s="175"/>
      <c r="DN84" s="175"/>
      <c r="DO84" s="175"/>
      <c r="DP84" s="175"/>
      <c r="DQ84" s="175"/>
      <c r="DR84" s="176"/>
      <c r="DS84" s="174"/>
      <c r="DT84" s="175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6"/>
      <c r="EF84" s="174"/>
      <c r="EG84" s="175"/>
      <c r="EH84" s="175"/>
      <c r="EI84" s="175"/>
      <c r="EJ84" s="175"/>
      <c r="EK84" s="175"/>
      <c r="EL84" s="175"/>
      <c r="EM84" s="175"/>
      <c r="EN84" s="175"/>
      <c r="EO84" s="175"/>
      <c r="EP84" s="175"/>
      <c r="EQ84" s="175"/>
      <c r="ER84" s="176"/>
      <c r="ES84" s="241"/>
      <c r="ET84" s="242"/>
      <c r="EU84" s="242"/>
      <c r="EV84" s="242"/>
      <c r="EW84" s="242"/>
      <c r="EX84" s="242"/>
      <c r="EY84" s="242"/>
      <c r="EZ84" s="242"/>
      <c r="FA84" s="242"/>
      <c r="FB84" s="242"/>
      <c r="FC84" s="242"/>
      <c r="FD84" s="242"/>
      <c r="FE84" s="243"/>
    </row>
    <row r="85" spans="1:161" ht="11.25" customHeight="1">
      <c r="A85" s="205" t="s">
        <v>310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05"/>
      <c r="BO85" s="205"/>
      <c r="BP85" s="205"/>
      <c r="BQ85" s="205"/>
      <c r="BR85" s="205"/>
      <c r="BS85" s="205"/>
      <c r="BT85" s="205"/>
      <c r="BU85" s="205"/>
      <c r="BV85" s="205"/>
      <c r="BW85" s="206"/>
      <c r="BX85" s="235" t="s">
        <v>324</v>
      </c>
      <c r="BY85" s="236"/>
      <c r="BZ85" s="236"/>
      <c r="CA85" s="236"/>
      <c r="CB85" s="236"/>
      <c r="CC85" s="236"/>
      <c r="CD85" s="236"/>
      <c r="CE85" s="237"/>
      <c r="CF85" s="238" t="s">
        <v>172</v>
      </c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40"/>
      <c r="CS85" s="238" t="s">
        <v>307</v>
      </c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40"/>
      <c r="DF85" s="174">
        <v>338984</v>
      </c>
      <c r="DG85" s="175"/>
      <c r="DH85" s="175"/>
      <c r="DI85" s="175"/>
      <c r="DJ85" s="175"/>
      <c r="DK85" s="175"/>
      <c r="DL85" s="175"/>
      <c r="DM85" s="175"/>
      <c r="DN85" s="175"/>
      <c r="DO85" s="175"/>
      <c r="DP85" s="175"/>
      <c r="DQ85" s="175"/>
      <c r="DR85" s="176"/>
      <c r="DS85" s="174">
        <v>338984</v>
      </c>
      <c r="DT85" s="175"/>
      <c r="DU85" s="175"/>
      <c r="DV85" s="175"/>
      <c r="DW85" s="175"/>
      <c r="DX85" s="175"/>
      <c r="DY85" s="175"/>
      <c r="DZ85" s="175"/>
      <c r="EA85" s="175"/>
      <c r="EB85" s="175"/>
      <c r="EC85" s="175"/>
      <c r="ED85" s="175"/>
      <c r="EE85" s="176"/>
      <c r="EF85" s="174">
        <v>338984</v>
      </c>
      <c r="EG85" s="175"/>
      <c r="EH85" s="175"/>
      <c r="EI85" s="175"/>
      <c r="EJ85" s="175"/>
      <c r="EK85" s="175"/>
      <c r="EL85" s="175"/>
      <c r="EM85" s="175"/>
      <c r="EN85" s="175"/>
      <c r="EO85" s="175"/>
      <c r="EP85" s="175"/>
      <c r="EQ85" s="175"/>
      <c r="ER85" s="176"/>
      <c r="ES85" s="241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3"/>
    </row>
    <row r="86" spans="1:161" ht="11.25" customHeight="1">
      <c r="A86" s="205" t="s">
        <v>312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5"/>
      <c r="BR86" s="205"/>
      <c r="BS86" s="205"/>
      <c r="BT86" s="205"/>
      <c r="BU86" s="205"/>
      <c r="BV86" s="205"/>
      <c r="BW86" s="206"/>
      <c r="BX86" s="235" t="s">
        <v>325</v>
      </c>
      <c r="BY86" s="236"/>
      <c r="BZ86" s="236"/>
      <c r="CA86" s="236"/>
      <c r="CB86" s="236"/>
      <c r="CC86" s="236"/>
      <c r="CD86" s="236"/>
      <c r="CE86" s="237"/>
      <c r="CF86" s="238" t="s">
        <v>172</v>
      </c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40"/>
      <c r="CS86" s="238" t="s">
        <v>311</v>
      </c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40"/>
      <c r="DF86" s="63">
        <f>50000</f>
        <v>50000</v>
      </c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5"/>
      <c r="DS86" s="63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5"/>
      <c r="EF86" s="63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5"/>
      <c r="ES86" s="63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5"/>
    </row>
    <row r="87" spans="1:161" ht="11.25" customHeight="1">
      <c r="A87" s="205" t="s">
        <v>286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6"/>
      <c r="BX87" s="235" t="s">
        <v>360</v>
      </c>
      <c r="BY87" s="236"/>
      <c r="BZ87" s="236"/>
      <c r="CA87" s="236"/>
      <c r="CB87" s="236"/>
      <c r="CC87" s="236"/>
      <c r="CD87" s="236"/>
      <c r="CE87" s="237"/>
      <c r="CF87" s="238" t="s">
        <v>361</v>
      </c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40"/>
      <c r="CS87" s="238" t="s">
        <v>295</v>
      </c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40"/>
      <c r="DF87" s="63">
        <v>103376</v>
      </c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5"/>
      <c r="DS87" s="63">
        <v>103376</v>
      </c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5"/>
      <c r="EF87" s="63">
        <v>103376</v>
      </c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5"/>
      <c r="ES87" s="63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5"/>
    </row>
    <row r="88" spans="1:161" ht="11.25" customHeight="1">
      <c r="A88" s="196" t="s">
        <v>174</v>
      </c>
      <c r="B88" s="197"/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48" t="s">
        <v>175</v>
      </c>
      <c r="BY88" s="49"/>
      <c r="BZ88" s="49"/>
      <c r="CA88" s="49"/>
      <c r="CB88" s="49"/>
      <c r="CC88" s="49"/>
      <c r="CD88" s="49"/>
      <c r="CE88" s="71"/>
      <c r="CF88" s="72" t="s">
        <v>176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4"/>
      <c r="CS88" s="72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4"/>
      <c r="DF88" s="63">
        <f>DF89+DF90</f>
        <v>0</v>
      </c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5"/>
      <c r="DS88" s="63">
        <f>DS89+DS90</f>
        <v>0</v>
      </c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5"/>
      <c r="EF88" s="63">
        <f>EF89+EF90</f>
        <v>0</v>
      </c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5"/>
      <c r="ES88" s="63">
        <f>ES89+ES90</f>
        <v>0</v>
      </c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5"/>
    </row>
    <row r="89" spans="1:161" ht="21.75" customHeight="1">
      <c r="A89" s="202" t="s">
        <v>177</v>
      </c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48" t="s">
        <v>178</v>
      </c>
      <c r="BY89" s="49"/>
      <c r="BZ89" s="49"/>
      <c r="CA89" s="49"/>
      <c r="CB89" s="49"/>
      <c r="CC89" s="49"/>
      <c r="CD89" s="49"/>
      <c r="CE89" s="71"/>
      <c r="CF89" s="72" t="s">
        <v>179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4"/>
      <c r="CS89" s="72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4"/>
      <c r="DF89" s="63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5"/>
      <c r="DS89" s="63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5"/>
      <c r="EF89" s="63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5"/>
      <c r="ES89" s="66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8"/>
    </row>
    <row r="90" spans="1:161" ht="22.5" customHeight="1">
      <c r="A90" s="202" t="s">
        <v>180</v>
      </c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48" t="s">
        <v>181</v>
      </c>
      <c r="BY90" s="49"/>
      <c r="BZ90" s="49"/>
      <c r="CA90" s="49"/>
      <c r="CB90" s="49"/>
      <c r="CC90" s="49"/>
      <c r="CD90" s="49"/>
      <c r="CE90" s="71"/>
      <c r="CF90" s="72" t="s">
        <v>182</v>
      </c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4"/>
      <c r="CS90" s="72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4"/>
      <c r="DF90" s="63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5"/>
      <c r="DS90" s="63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5"/>
      <c r="EF90" s="63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5"/>
      <c r="ES90" s="66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8"/>
    </row>
    <row r="91" spans="1:161" ht="12.75" customHeight="1">
      <c r="A91" s="245" t="s">
        <v>183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5"/>
      <c r="BP91" s="245"/>
      <c r="BQ91" s="245"/>
      <c r="BR91" s="245"/>
      <c r="BS91" s="245"/>
      <c r="BT91" s="245"/>
      <c r="BU91" s="245"/>
      <c r="BV91" s="245"/>
      <c r="BW91" s="245"/>
      <c r="BX91" s="246" t="s">
        <v>184</v>
      </c>
      <c r="BY91" s="247"/>
      <c r="BZ91" s="247"/>
      <c r="CA91" s="247"/>
      <c r="CB91" s="247"/>
      <c r="CC91" s="247"/>
      <c r="CD91" s="247"/>
      <c r="CE91" s="248"/>
      <c r="CF91" s="249" t="s">
        <v>185</v>
      </c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1"/>
      <c r="CS91" s="72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4"/>
      <c r="DF91" s="63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5"/>
      <c r="DS91" s="63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5"/>
      <c r="EF91" s="63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66" t="s">
        <v>42</v>
      </c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8"/>
    </row>
    <row r="92" spans="1:161" ht="22.5" customHeight="1">
      <c r="A92" s="194" t="s">
        <v>186</v>
      </c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48" t="s">
        <v>187</v>
      </c>
      <c r="BY92" s="49"/>
      <c r="BZ92" s="49"/>
      <c r="CA92" s="49"/>
      <c r="CB92" s="49"/>
      <c r="CC92" s="49"/>
      <c r="CD92" s="49"/>
      <c r="CE92" s="71"/>
      <c r="CF92" s="72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4"/>
      <c r="CS92" s="72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4"/>
      <c r="DF92" s="63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5"/>
      <c r="DS92" s="63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5"/>
      <c r="EF92" s="63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5"/>
      <c r="ES92" s="66" t="s">
        <v>42</v>
      </c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8"/>
    </row>
    <row r="93" spans="1:161" ht="12.75" customHeight="1">
      <c r="A93" s="194" t="s">
        <v>188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48" t="s">
        <v>189</v>
      </c>
      <c r="BY93" s="49"/>
      <c r="BZ93" s="49"/>
      <c r="CA93" s="49"/>
      <c r="CB93" s="49"/>
      <c r="CC93" s="49"/>
      <c r="CD93" s="49"/>
      <c r="CE93" s="71"/>
      <c r="CF93" s="72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4"/>
      <c r="CS93" s="72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4"/>
      <c r="DF93" s="63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5"/>
      <c r="DS93" s="63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5"/>
      <c r="EF93" s="63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5"/>
      <c r="ES93" s="66" t="s">
        <v>42</v>
      </c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8"/>
    </row>
    <row r="94" spans="1:161" ht="12.75" customHeight="1">
      <c r="A94" s="194" t="s">
        <v>191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48" t="s">
        <v>190</v>
      </c>
      <c r="BY94" s="49"/>
      <c r="BZ94" s="49"/>
      <c r="CA94" s="49"/>
      <c r="CB94" s="49"/>
      <c r="CC94" s="49"/>
      <c r="CD94" s="49"/>
      <c r="CE94" s="71"/>
      <c r="CF94" s="72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4"/>
      <c r="CS94" s="72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4"/>
      <c r="DF94" s="63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5"/>
      <c r="DS94" s="63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5"/>
      <c r="EF94" s="63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5"/>
      <c r="ES94" s="66" t="s">
        <v>42</v>
      </c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8"/>
    </row>
    <row r="95" spans="1:161" ht="12.75" customHeight="1">
      <c r="A95" s="245" t="s">
        <v>192</v>
      </c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  <c r="BS95" s="245"/>
      <c r="BT95" s="245"/>
      <c r="BU95" s="245"/>
      <c r="BV95" s="245"/>
      <c r="BW95" s="245"/>
      <c r="BX95" s="246" t="s">
        <v>193</v>
      </c>
      <c r="BY95" s="247"/>
      <c r="BZ95" s="247"/>
      <c r="CA95" s="247"/>
      <c r="CB95" s="247"/>
      <c r="CC95" s="247"/>
      <c r="CD95" s="247"/>
      <c r="CE95" s="248"/>
      <c r="CF95" s="249" t="s">
        <v>42</v>
      </c>
      <c r="CG95" s="250"/>
      <c r="CH95" s="250"/>
      <c r="CI95" s="250"/>
      <c r="CJ95" s="250"/>
      <c r="CK95" s="250"/>
      <c r="CL95" s="250"/>
      <c r="CM95" s="250"/>
      <c r="CN95" s="250"/>
      <c r="CO95" s="250"/>
      <c r="CP95" s="250"/>
      <c r="CQ95" s="250"/>
      <c r="CR95" s="251"/>
      <c r="CS95" s="72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4"/>
      <c r="DF95" s="63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5"/>
      <c r="DS95" s="63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5"/>
      <c r="EF95" s="63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5"/>
      <c r="ES95" s="66" t="s">
        <v>42</v>
      </c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8"/>
    </row>
    <row r="96" spans="1:161" ht="15.75" customHeight="1">
      <c r="A96" s="194" t="s">
        <v>194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48" t="s">
        <v>195</v>
      </c>
      <c r="BY96" s="49"/>
      <c r="BZ96" s="49"/>
      <c r="CA96" s="49"/>
      <c r="CB96" s="49"/>
      <c r="CC96" s="49"/>
      <c r="CD96" s="49"/>
      <c r="CE96" s="71"/>
      <c r="CF96" s="72" t="s">
        <v>196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4"/>
      <c r="CS96" s="72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4"/>
      <c r="DF96" s="63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5"/>
      <c r="DS96" s="63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5"/>
      <c r="EF96" s="63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5"/>
      <c r="ES96" s="66" t="s">
        <v>42</v>
      </c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8"/>
    </row>
    <row r="97" ht="3" customHeight="1"/>
    <row r="98" ht="3" customHeight="1"/>
  </sheetData>
  <sheetProtection/>
  <mergeCells count="712">
    <mergeCell ref="EF87:ER87"/>
    <mergeCell ref="ES87:FE8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87:BW87"/>
    <mergeCell ref="BX87:CE87"/>
    <mergeCell ref="CF87:CR87"/>
    <mergeCell ref="CS87:DE87"/>
    <mergeCell ref="DF87:DR87"/>
    <mergeCell ref="DS87:EE87"/>
    <mergeCell ref="EF66:ER66"/>
    <mergeCell ref="ES66:FE66"/>
    <mergeCell ref="A66:BW66"/>
    <mergeCell ref="BX66:CE66"/>
    <mergeCell ref="CF66:CR66"/>
    <mergeCell ref="CS66:DE66"/>
    <mergeCell ref="DF66:DR66"/>
    <mergeCell ref="DS66:EE66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5:BW95"/>
    <mergeCell ref="BX95:CE95"/>
    <mergeCell ref="CF95:CR95"/>
    <mergeCell ref="CS95:DE95"/>
    <mergeCell ref="DF95:DR95"/>
    <mergeCell ref="DS95:EE95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BX93:CE93"/>
    <mergeCell ref="CF93:CR93"/>
    <mergeCell ref="CS93:DE93"/>
    <mergeCell ref="DF93:DR93"/>
    <mergeCell ref="DS93:EE9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6:ER86"/>
    <mergeCell ref="ES86:FE86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7:ER77"/>
    <mergeCell ref="ES77:FE77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BX56:CE56"/>
    <mergeCell ref="CF56:CR56"/>
    <mergeCell ref="CS56:DE56"/>
    <mergeCell ref="DF56:DR56"/>
    <mergeCell ref="DS56:EE56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BX54:CE54"/>
    <mergeCell ref="CF54:CR54"/>
    <mergeCell ref="CS54:DE54"/>
    <mergeCell ref="DF54:DR54"/>
    <mergeCell ref="DS54:EE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0:BW50"/>
    <mergeCell ref="BX50:CE50"/>
    <mergeCell ref="CF50:CR50"/>
    <mergeCell ref="CS50:DE50"/>
    <mergeCell ref="DF50:DR50"/>
    <mergeCell ref="DS50:EE50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48:BW48"/>
    <mergeCell ref="BX48:CE48"/>
    <mergeCell ref="CF48:CR48"/>
    <mergeCell ref="CS48:DE48"/>
    <mergeCell ref="DF48:DR48"/>
    <mergeCell ref="DS48:EE48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6:BW46"/>
    <mergeCell ref="BX46:CE46"/>
    <mergeCell ref="CF46:CR46"/>
    <mergeCell ref="CS46:DE46"/>
    <mergeCell ref="DF46:DR46"/>
    <mergeCell ref="DS46:EE46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2:BW42"/>
    <mergeCell ref="BX42:CE42"/>
    <mergeCell ref="CF42:CR42"/>
    <mergeCell ref="CS42:DE42"/>
    <mergeCell ref="DF42:DR42"/>
    <mergeCell ref="DS42:EE42"/>
    <mergeCell ref="EF40:ER40"/>
    <mergeCell ref="ES40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0:BW40"/>
    <mergeCell ref="BX40:CE40"/>
    <mergeCell ref="CF40:CR40"/>
    <mergeCell ref="CS40:DE40"/>
    <mergeCell ref="DF40:DR40"/>
    <mergeCell ref="DS40:EE40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38:BW38"/>
    <mergeCell ref="BX38:CE38"/>
    <mergeCell ref="CF38:CR38"/>
    <mergeCell ref="CS38:DE38"/>
    <mergeCell ref="DF38:DR38"/>
    <mergeCell ref="DS38:EE38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5:BW35"/>
    <mergeCell ref="BX35:CE35"/>
    <mergeCell ref="CF35:CR35"/>
    <mergeCell ref="CS35:DE35"/>
    <mergeCell ref="DF35:DR35"/>
    <mergeCell ref="DS35:EE35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3:BW33"/>
    <mergeCell ref="BX33:CE33"/>
    <mergeCell ref="CF33:CR33"/>
    <mergeCell ref="CS33:DE33"/>
    <mergeCell ref="DF33:DR33"/>
    <mergeCell ref="DS33:EE33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EF29:ER30"/>
    <mergeCell ref="ES29:FE30"/>
    <mergeCell ref="A30:BW30"/>
    <mergeCell ref="A31:BW31"/>
    <mergeCell ref="BX31:CE31"/>
    <mergeCell ref="CF31:CR31"/>
    <mergeCell ref="CS31:DE31"/>
    <mergeCell ref="DF31:DR31"/>
    <mergeCell ref="DS31:EE31"/>
    <mergeCell ref="EF31:ER31"/>
    <mergeCell ref="A29:BW29"/>
    <mergeCell ref="BX29:CE30"/>
    <mergeCell ref="CF29:CR30"/>
    <mergeCell ref="CS29:DE30"/>
    <mergeCell ref="DF29:DR30"/>
    <mergeCell ref="DS29:EE30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A25:BW25"/>
    <mergeCell ref="A26:BW26"/>
    <mergeCell ref="BX26:CE26"/>
    <mergeCell ref="CF26:CR26"/>
    <mergeCell ref="CS26:DE26"/>
    <mergeCell ref="DF26:DR26"/>
    <mergeCell ref="EF23:ER23"/>
    <mergeCell ref="ES23:FE23"/>
    <mergeCell ref="A24:BW24"/>
    <mergeCell ref="BX24:CE25"/>
    <mergeCell ref="CF24:CR25"/>
    <mergeCell ref="CS24:DE25"/>
    <mergeCell ref="DF24:DR25"/>
    <mergeCell ref="DS24:EE25"/>
    <mergeCell ref="EF24:ER25"/>
    <mergeCell ref="ES24:FE25"/>
    <mergeCell ref="A23:BW23"/>
    <mergeCell ref="BX23:CE23"/>
    <mergeCell ref="CF23:CR23"/>
    <mergeCell ref="CS23:DE23"/>
    <mergeCell ref="DF23:DR23"/>
    <mergeCell ref="DS23:EE23"/>
    <mergeCell ref="ES20:FE20"/>
    <mergeCell ref="A21:BW21"/>
    <mergeCell ref="BX21:CE22"/>
    <mergeCell ref="CF21:CR22"/>
    <mergeCell ref="CS21:DE22"/>
    <mergeCell ref="DF21:DR22"/>
    <mergeCell ref="DS21:EE22"/>
    <mergeCell ref="EF21:ER22"/>
    <mergeCell ref="ES21:FE22"/>
    <mergeCell ref="A22:BW22"/>
    <mergeCell ref="EF18:ER19"/>
    <mergeCell ref="ES18:FE19"/>
    <mergeCell ref="A19:BW19"/>
    <mergeCell ref="A20:BW20"/>
    <mergeCell ref="BX20:CE20"/>
    <mergeCell ref="CF20:CR20"/>
    <mergeCell ref="CS20:DE20"/>
    <mergeCell ref="DF20:DR20"/>
    <mergeCell ref="DS20:EE20"/>
    <mergeCell ref="EF20:ER20"/>
    <mergeCell ref="A18:BW18"/>
    <mergeCell ref="BX18:CE19"/>
    <mergeCell ref="CF18:CR19"/>
    <mergeCell ref="CS18:DE19"/>
    <mergeCell ref="DF18:DR19"/>
    <mergeCell ref="DS18:EE19"/>
    <mergeCell ref="EF16:ER16"/>
    <mergeCell ref="ES16:FE16"/>
    <mergeCell ref="A17:BW17"/>
    <mergeCell ref="BX17:CE17"/>
    <mergeCell ref="CF17:CR17"/>
    <mergeCell ref="CS17:DE17"/>
    <mergeCell ref="DF17:DR17"/>
    <mergeCell ref="DS17:EE17"/>
    <mergeCell ref="EF17:ER17"/>
    <mergeCell ref="ES17:FE17"/>
    <mergeCell ref="A16:BW16"/>
    <mergeCell ref="BX16:CE16"/>
    <mergeCell ref="CF16:CR16"/>
    <mergeCell ref="CS16:DE16"/>
    <mergeCell ref="DF16:DR16"/>
    <mergeCell ref="DS16:EE16"/>
    <mergeCell ref="ES14:FE14"/>
    <mergeCell ref="A15:BW15"/>
    <mergeCell ref="BX15:CE15"/>
    <mergeCell ref="CF15:CR15"/>
    <mergeCell ref="CS15:DE15"/>
    <mergeCell ref="DF15:DR15"/>
    <mergeCell ref="DS15:EE15"/>
    <mergeCell ref="EF15:ER15"/>
    <mergeCell ref="ES15:FE15"/>
    <mergeCell ref="DS13:EE13"/>
    <mergeCell ref="EF13:ER13"/>
    <mergeCell ref="ES13:FE13"/>
    <mergeCell ref="A14:BW14"/>
    <mergeCell ref="BX14:CE14"/>
    <mergeCell ref="CF14:CR14"/>
    <mergeCell ref="CS14:DE14"/>
    <mergeCell ref="DF14:DR14"/>
    <mergeCell ref="DS14:EE14"/>
    <mergeCell ref="EF14:ER14"/>
    <mergeCell ref="A12:BW12"/>
    <mergeCell ref="A13:BW13"/>
    <mergeCell ref="BX13:CE13"/>
    <mergeCell ref="CF13:CR13"/>
    <mergeCell ref="CS13:DE13"/>
    <mergeCell ref="DF13:DR13"/>
    <mergeCell ref="EF10:ER10"/>
    <mergeCell ref="ES10:FE10"/>
    <mergeCell ref="A11:BW11"/>
    <mergeCell ref="BX11:CE12"/>
    <mergeCell ref="CF11:CR12"/>
    <mergeCell ref="CS11:DE12"/>
    <mergeCell ref="DF11:DR12"/>
    <mergeCell ref="DS11:EE12"/>
    <mergeCell ref="EF11:ER12"/>
    <mergeCell ref="ES11:FE12"/>
    <mergeCell ref="A10:BW10"/>
    <mergeCell ref="BX10:CE10"/>
    <mergeCell ref="CF10:CR10"/>
    <mergeCell ref="CS10:DE10"/>
    <mergeCell ref="DF10:DR10"/>
    <mergeCell ref="DS10:EE10"/>
    <mergeCell ref="EF8:ER8"/>
    <mergeCell ref="ES8:FE8"/>
    <mergeCell ref="A9:BW9"/>
    <mergeCell ref="BX9:CE9"/>
    <mergeCell ref="CF9:CR9"/>
    <mergeCell ref="CS9:DE9"/>
    <mergeCell ref="DF9:DR9"/>
    <mergeCell ref="DS9:EE9"/>
    <mergeCell ref="EF9:ER9"/>
    <mergeCell ref="ES9:FE9"/>
    <mergeCell ref="A8:BW8"/>
    <mergeCell ref="BX8:CE8"/>
    <mergeCell ref="CF8:CR8"/>
    <mergeCell ref="CS8:DE8"/>
    <mergeCell ref="DF8:DR8"/>
    <mergeCell ref="DS8:EE8"/>
    <mergeCell ref="ES6:FE6"/>
    <mergeCell ref="A7:BW7"/>
    <mergeCell ref="BX7:CE7"/>
    <mergeCell ref="CF7:CR7"/>
    <mergeCell ref="CS7:DE7"/>
    <mergeCell ref="DF7:DR7"/>
    <mergeCell ref="DS7:EE7"/>
    <mergeCell ref="EF7:ER7"/>
    <mergeCell ref="ES7:FE7"/>
    <mergeCell ref="DF5:DR5"/>
    <mergeCell ref="DS5:EE5"/>
    <mergeCell ref="EF5:ER5"/>
    <mergeCell ref="A6:BW6"/>
    <mergeCell ref="BX6:CE6"/>
    <mergeCell ref="CF6:CR6"/>
    <mergeCell ref="CS6:DE6"/>
    <mergeCell ref="DF6:DR6"/>
    <mergeCell ref="DS6:EE6"/>
    <mergeCell ref="EF6:ER6"/>
    <mergeCell ref="DY4:EA4"/>
    <mergeCell ref="EB4:EE4"/>
    <mergeCell ref="EF4:EK4"/>
    <mergeCell ref="EL4:EN4"/>
    <mergeCell ref="EO4:ER4"/>
    <mergeCell ref="ES4:FE5"/>
    <mergeCell ref="A1:FE1"/>
    <mergeCell ref="A3:BW5"/>
    <mergeCell ref="BX3:CE5"/>
    <mergeCell ref="CF3:CR5"/>
    <mergeCell ref="CS3:DE5"/>
    <mergeCell ref="DF3:FE3"/>
    <mergeCell ref="DF4:DK4"/>
    <mergeCell ref="DL4:DN4"/>
    <mergeCell ref="DO4:DR4"/>
    <mergeCell ref="DS4:DX4"/>
    <mergeCell ref="EF37:ER37"/>
    <mergeCell ref="ES37:FE37"/>
    <mergeCell ref="A37:BW37"/>
    <mergeCell ref="BX37:CE37"/>
    <mergeCell ref="CF37:CR37"/>
    <mergeCell ref="CS37:DE37"/>
    <mergeCell ref="DF37:DR37"/>
    <mergeCell ref="DS37:EE37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3" max="160" man="1"/>
    <brk id="63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1"/>
  <sheetViews>
    <sheetView zoomScalePageLayoutView="0" workbookViewId="0" topLeftCell="A31">
      <selection activeCell="CH55" sqref="CH55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6" customFormat="1" ht="13.5" customHeight="1">
      <c r="B1" s="46" t="s">
        <v>337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</row>
    <row r="3" spans="1:161" ht="11.25" customHeight="1">
      <c r="A3" s="78" t="s">
        <v>197</v>
      </c>
      <c r="B3" s="78"/>
      <c r="C3" s="78"/>
      <c r="D3" s="78"/>
      <c r="E3" s="78"/>
      <c r="F3" s="78"/>
      <c r="G3" s="78"/>
      <c r="H3" s="79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3"/>
      <c r="CN3" s="77" t="s">
        <v>198</v>
      </c>
      <c r="CO3" s="78"/>
      <c r="CP3" s="78"/>
      <c r="CQ3" s="78"/>
      <c r="CR3" s="78"/>
      <c r="CS3" s="78"/>
      <c r="CT3" s="78"/>
      <c r="CU3" s="79"/>
      <c r="CV3" s="77" t="s">
        <v>199</v>
      </c>
      <c r="CW3" s="78"/>
      <c r="CX3" s="78"/>
      <c r="CY3" s="78"/>
      <c r="CZ3" s="78"/>
      <c r="DA3" s="78"/>
      <c r="DB3" s="78"/>
      <c r="DC3" s="78"/>
      <c r="DD3" s="78"/>
      <c r="DE3" s="79"/>
      <c r="DF3" s="66" t="s">
        <v>11</v>
      </c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</row>
    <row r="4" spans="1:161" ht="11.25" customHeight="1">
      <c r="A4" s="81"/>
      <c r="B4" s="81"/>
      <c r="C4" s="81"/>
      <c r="D4" s="81"/>
      <c r="E4" s="81"/>
      <c r="F4" s="81"/>
      <c r="G4" s="81"/>
      <c r="H4" s="82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6"/>
      <c r="CN4" s="80"/>
      <c r="CO4" s="81"/>
      <c r="CP4" s="81"/>
      <c r="CQ4" s="81"/>
      <c r="CR4" s="81"/>
      <c r="CS4" s="81"/>
      <c r="CT4" s="81"/>
      <c r="CU4" s="82"/>
      <c r="CV4" s="80"/>
      <c r="CW4" s="81"/>
      <c r="CX4" s="81"/>
      <c r="CY4" s="81"/>
      <c r="CZ4" s="81"/>
      <c r="DA4" s="81"/>
      <c r="DB4" s="81"/>
      <c r="DC4" s="81"/>
      <c r="DD4" s="81"/>
      <c r="DE4" s="82"/>
      <c r="DF4" s="86" t="s">
        <v>5</v>
      </c>
      <c r="DG4" s="87"/>
      <c r="DH4" s="87"/>
      <c r="DI4" s="87"/>
      <c r="DJ4" s="87"/>
      <c r="DK4" s="87"/>
      <c r="DL4" s="88" t="s">
        <v>269</v>
      </c>
      <c r="DM4" s="88"/>
      <c r="DN4" s="88"/>
      <c r="DO4" s="89" t="s">
        <v>6</v>
      </c>
      <c r="DP4" s="89"/>
      <c r="DQ4" s="89"/>
      <c r="DR4" s="90"/>
      <c r="DS4" s="86" t="s">
        <v>5</v>
      </c>
      <c r="DT4" s="87"/>
      <c r="DU4" s="87"/>
      <c r="DV4" s="87"/>
      <c r="DW4" s="87"/>
      <c r="DX4" s="87"/>
      <c r="DY4" s="88" t="s">
        <v>359</v>
      </c>
      <c r="DZ4" s="88"/>
      <c r="EA4" s="88"/>
      <c r="EB4" s="89" t="s">
        <v>6</v>
      </c>
      <c r="EC4" s="89"/>
      <c r="ED4" s="89"/>
      <c r="EE4" s="90"/>
      <c r="EF4" s="86" t="s">
        <v>5</v>
      </c>
      <c r="EG4" s="87"/>
      <c r="EH4" s="87"/>
      <c r="EI4" s="87"/>
      <c r="EJ4" s="87"/>
      <c r="EK4" s="87"/>
      <c r="EL4" s="88" t="s">
        <v>357</v>
      </c>
      <c r="EM4" s="88"/>
      <c r="EN4" s="88"/>
      <c r="EO4" s="89" t="s">
        <v>6</v>
      </c>
      <c r="EP4" s="89"/>
      <c r="EQ4" s="89"/>
      <c r="ER4" s="90"/>
      <c r="ES4" s="77" t="s">
        <v>10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</row>
    <row r="5" spans="1:161" ht="39" customHeight="1">
      <c r="A5" s="84"/>
      <c r="B5" s="84"/>
      <c r="C5" s="84"/>
      <c r="D5" s="84"/>
      <c r="E5" s="84"/>
      <c r="F5" s="84"/>
      <c r="G5" s="84"/>
      <c r="H5" s="8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6"/>
      <c r="CN5" s="83"/>
      <c r="CO5" s="84"/>
      <c r="CP5" s="84"/>
      <c r="CQ5" s="84"/>
      <c r="CR5" s="84"/>
      <c r="CS5" s="84"/>
      <c r="CT5" s="84"/>
      <c r="CU5" s="85"/>
      <c r="CV5" s="83"/>
      <c r="CW5" s="84"/>
      <c r="CX5" s="84"/>
      <c r="CY5" s="84"/>
      <c r="CZ5" s="84"/>
      <c r="DA5" s="84"/>
      <c r="DB5" s="84"/>
      <c r="DC5" s="84"/>
      <c r="DD5" s="84"/>
      <c r="DE5" s="85"/>
      <c r="DF5" s="91" t="s">
        <v>200</v>
      </c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3"/>
      <c r="DS5" s="91" t="s">
        <v>201</v>
      </c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3"/>
      <c r="EF5" s="91" t="s">
        <v>202</v>
      </c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3"/>
      <c r="ES5" s="83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</row>
    <row r="6" spans="1:161" ht="12" thickBot="1">
      <c r="A6" s="94" t="s">
        <v>12</v>
      </c>
      <c r="B6" s="94"/>
      <c r="C6" s="94"/>
      <c r="D6" s="94"/>
      <c r="E6" s="94"/>
      <c r="F6" s="94"/>
      <c r="G6" s="94"/>
      <c r="H6" s="95"/>
      <c r="I6" s="94" t="s">
        <v>13</v>
      </c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5"/>
      <c r="CN6" s="96" t="s">
        <v>14</v>
      </c>
      <c r="CO6" s="97"/>
      <c r="CP6" s="97"/>
      <c r="CQ6" s="97"/>
      <c r="CR6" s="97"/>
      <c r="CS6" s="97"/>
      <c r="CT6" s="97"/>
      <c r="CU6" s="98"/>
      <c r="CV6" s="96" t="s">
        <v>15</v>
      </c>
      <c r="CW6" s="97"/>
      <c r="CX6" s="97"/>
      <c r="CY6" s="97"/>
      <c r="CZ6" s="97"/>
      <c r="DA6" s="97"/>
      <c r="DB6" s="97"/>
      <c r="DC6" s="97"/>
      <c r="DD6" s="97"/>
      <c r="DE6" s="98"/>
      <c r="DF6" s="96" t="s">
        <v>16</v>
      </c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8"/>
      <c r="DS6" s="96" t="s">
        <v>17</v>
      </c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8"/>
      <c r="EF6" s="96" t="s">
        <v>18</v>
      </c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8"/>
      <c r="ES6" s="96" t="s">
        <v>19</v>
      </c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</row>
    <row r="7" spans="1:161" ht="23.25" customHeight="1">
      <c r="A7" s="247">
        <v>1</v>
      </c>
      <c r="B7" s="247"/>
      <c r="C7" s="247"/>
      <c r="D7" s="247"/>
      <c r="E7" s="247"/>
      <c r="F7" s="247"/>
      <c r="G7" s="247"/>
      <c r="H7" s="248"/>
      <c r="I7" s="329" t="s">
        <v>340</v>
      </c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1" t="s">
        <v>203</v>
      </c>
      <c r="CO7" s="332"/>
      <c r="CP7" s="332"/>
      <c r="CQ7" s="332"/>
      <c r="CR7" s="332"/>
      <c r="CS7" s="332"/>
      <c r="CT7" s="332"/>
      <c r="CU7" s="333"/>
      <c r="CV7" s="101" t="s">
        <v>42</v>
      </c>
      <c r="CW7" s="102"/>
      <c r="CX7" s="102"/>
      <c r="CY7" s="102"/>
      <c r="CZ7" s="102"/>
      <c r="DA7" s="102"/>
      <c r="DB7" s="102"/>
      <c r="DC7" s="102"/>
      <c r="DD7" s="102"/>
      <c r="DE7" s="103"/>
      <c r="DF7" s="104">
        <f>DF11+DF22+DF15</f>
        <v>4860582.43</v>
      </c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6"/>
      <c r="DS7" s="104">
        <f>DS11+DS22+DS15</f>
        <v>4425841.41</v>
      </c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6"/>
      <c r="EF7" s="104">
        <f>EF11+EF22+EF15</f>
        <v>4425841.41</v>
      </c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6"/>
      <c r="ES7" s="323"/>
      <c r="ET7" s="324"/>
      <c r="EU7" s="324"/>
      <c r="EV7" s="324"/>
      <c r="EW7" s="324"/>
      <c r="EX7" s="324"/>
      <c r="EY7" s="324"/>
      <c r="EZ7" s="324"/>
      <c r="FA7" s="324"/>
      <c r="FB7" s="324"/>
      <c r="FC7" s="324"/>
      <c r="FD7" s="324"/>
      <c r="FE7" s="325"/>
    </row>
    <row r="8" spans="1:161" ht="90" customHeight="1">
      <c r="A8" s="49" t="s">
        <v>204</v>
      </c>
      <c r="B8" s="49"/>
      <c r="C8" s="49"/>
      <c r="D8" s="49"/>
      <c r="E8" s="49"/>
      <c r="F8" s="49"/>
      <c r="G8" s="49"/>
      <c r="H8" s="71"/>
      <c r="I8" s="328" t="s">
        <v>205</v>
      </c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  <c r="CK8" s="218"/>
      <c r="CL8" s="218"/>
      <c r="CM8" s="218"/>
      <c r="CN8" s="313" t="s">
        <v>206</v>
      </c>
      <c r="CO8" s="73"/>
      <c r="CP8" s="73"/>
      <c r="CQ8" s="73"/>
      <c r="CR8" s="73"/>
      <c r="CS8" s="73"/>
      <c r="CT8" s="73"/>
      <c r="CU8" s="74"/>
      <c r="CV8" s="72" t="s">
        <v>42</v>
      </c>
      <c r="CW8" s="73"/>
      <c r="CX8" s="73"/>
      <c r="CY8" s="73"/>
      <c r="CZ8" s="73"/>
      <c r="DA8" s="73"/>
      <c r="DB8" s="73"/>
      <c r="DC8" s="73"/>
      <c r="DD8" s="73"/>
      <c r="DE8" s="74"/>
      <c r="DF8" s="63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5"/>
      <c r="DS8" s="63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5"/>
      <c r="EF8" s="63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5"/>
      <c r="ES8" s="290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2"/>
    </row>
    <row r="9" spans="1:161" ht="24" customHeight="1">
      <c r="A9" s="49" t="s">
        <v>207</v>
      </c>
      <c r="B9" s="49"/>
      <c r="C9" s="49"/>
      <c r="D9" s="49"/>
      <c r="E9" s="49"/>
      <c r="F9" s="49"/>
      <c r="G9" s="49"/>
      <c r="H9" s="71"/>
      <c r="I9" s="328" t="s">
        <v>208</v>
      </c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313" t="s">
        <v>209</v>
      </c>
      <c r="CO9" s="73"/>
      <c r="CP9" s="73"/>
      <c r="CQ9" s="73"/>
      <c r="CR9" s="73"/>
      <c r="CS9" s="73"/>
      <c r="CT9" s="73"/>
      <c r="CU9" s="74"/>
      <c r="CV9" s="72" t="s">
        <v>42</v>
      </c>
      <c r="CW9" s="73"/>
      <c r="CX9" s="73"/>
      <c r="CY9" s="73"/>
      <c r="CZ9" s="73"/>
      <c r="DA9" s="73"/>
      <c r="DB9" s="73"/>
      <c r="DC9" s="73"/>
      <c r="DD9" s="73"/>
      <c r="DE9" s="74"/>
      <c r="DF9" s="63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5"/>
      <c r="DS9" s="63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5"/>
      <c r="EF9" s="63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5"/>
      <c r="ES9" s="290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2"/>
    </row>
    <row r="10" spans="1:161" ht="24" customHeight="1">
      <c r="A10" s="49" t="s">
        <v>210</v>
      </c>
      <c r="B10" s="49"/>
      <c r="C10" s="49"/>
      <c r="D10" s="49"/>
      <c r="E10" s="49"/>
      <c r="F10" s="49"/>
      <c r="G10" s="49"/>
      <c r="H10" s="71"/>
      <c r="I10" s="328" t="s">
        <v>211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313" t="s">
        <v>212</v>
      </c>
      <c r="CO10" s="73"/>
      <c r="CP10" s="73"/>
      <c r="CQ10" s="73"/>
      <c r="CR10" s="73"/>
      <c r="CS10" s="73"/>
      <c r="CT10" s="73"/>
      <c r="CU10" s="74"/>
      <c r="CV10" s="72" t="s">
        <v>42</v>
      </c>
      <c r="CW10" s="73"/>
      <c r="CX10" s="73"/>
      <c r="CY10" s="73"/>
      <c r="CZ10" s="73"/>
      <c r="DA10" s="73"/>
      <c r="DB10" s="73"/>
      <c r="DC10" s="73"/>
      <c r="DD10" s="73"/>
      <c r="DE10" s="74"/>
      <c r="DF10" s="63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5"/>
      <c r="DS10" s="63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5"/>
      <c r="EF10" s="63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5"/>
      <c r="ES10" s="290"/>
      <c r="ET10" s="291"/>
      <c r="EU10" s="291"/>
      <c r="EV10" s="291"/>
      <c r="EW10" s="291"/>
      <c r="EX10" s="291"/>
      <c r="EY10" s="291"/>
      <c r="EZ10" s="291"/>
      <c r="FA10" s="291"/>
      <c r="FB10" s="291"/>
      <c r="FC10" s="291"/>
      <c r="FD10" s="291"/>
      <c r="FE10" s="292"/>
    </row>
    <row r="11" spans="1:161" ht="24" customHeight="1">
      <c r="A11" s="49" t="s">
        <v>213</v>
      </c>
      <c r="B11" s="49"/>
      <c r="C11" s="49"/>
      <c r="D11" s="49"/>
      <c r="E11" s="49"/>
      <c r="F11" s="49"/>
      <c r="G11" s="49"/>
      <c r="H11" s="71"/>
      <c r="I11" s="328" t="s">
        <v>214</v>
      </c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313" t="s">
        <v>215</v>
      </c>
      <c r="CO11" s="73"/>
      <c r="CP11" s="73"/>
      <c r="CQ11" s="73"/>
      <c r="CR11" s="73"/>
      <c r="CS11" s="73"/>
      <c r="CT11" s="73"/>
      <c r="CU11" s="74"/>
      <c r="CV11" s="72" t="s">
        <v>42</v>
      </c>
      <c r="CW11" s="73"/>
      <c r="CX11" s="73"/>
      <c r="CY11" s="73"/>
      <c r="CZ11" s="73"/>
      <c r="DA11" s="73"/>
      <c r="DB11" s="73"/>
      <c r="DC11" s="73"/>
      <c r="DD11" s="73"/>
      <c r="DE11" s="74"/>
      <c r="DF11" s="63">
        <f>DF12</f>
        <v>1541097.41</v>
      </c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5"/>
      <c r="DS11" s="63">
        <f>DS12</f>
        <v>1541097.41</v>
      </c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5"/>
      <c r="EF11" s="63">
        <f>EF12</f>
        <v>1541097.41</v>
      </c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5"/>
      <c r="ES11" s="290"/>
      <c r="ET11" s="291"/>
      <c r="EU11" s="291"/>
      <c r="EV11" s="291"/>
      <c r="EW11" s="291"/>
      <c r="EX11" s="291"/>
      <c r="EY11" s="291"/>
      <c r="EZ11" s="291"/>
      <c r="FA11" s="291"/>
      <c r="FB11" s="291"/>
      <c r="FC11" s="291"/>
      <c r="FD11" s="291"/>
      <c r="FE11" s="292"/>
    </row>
    <row r="12" spans="1:161" ht="34.5" customHeight="1">
      <c r="A12" s="49" t="s">
        <v>216</v>
      </c>
      <c r="B12" s="49"/>
      <c r="C12" s="49"/>
      <c r="D12" s="49"/>
      <c r="E12" s="49"/>
      <c r="F12" s="49"/>
      <c r="G12" s="49"/>
      <c r="H12" s="71"/>
      <c r="I12" s="326" t="s">
        <v>217</v>
      </c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313" t="s">
        <v>218</v>
      </c>
      <c r="CO12" s="73"/>
      <c r="CP12" s="73"/>
      <c r="CQ12" s="73"/>
      <c r="CR12" s="73"/>
      <c r="CS12" s="73"/>
      <c r="CT12" s="73"/>
      <c r="CU12" s="74"/>
      <c r="CV12" s="72" t="s">
        <v>42</v>
      </c>
      <c r="CW12" s="73"/>
      <c r="CX12" s="73"/>
      <c r="CY12" s="73"/>
      <c r="CZ12" s="73"/>
      <c r="DA12" s="73"/>
      <c r="DB12" s="73"/>
      <c r="DC12" s="73"/>
      <c r="DD12" s="73"/>
      <c r="DE12" s="74"/>
      <c r="DF12" s="63">
        <f>DF13</f>
        <v>1541097.41</v>
      </c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5"/>
      <c r="DS12" s="63">
        <f>DS13</f>
        <v>1541097.41</v>
      </c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5"/>
      <c r="EF12" s="63">
        <f>EF13</f>
        <v>1541097.41</v>
      </c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5"/>
      <c r="ES12" s="290"/>
      <c r="ET12" s="291"/>
      <c r="EU12" s="291"/>
      <c r="EV12" s="291"/>
      <c r="EW12" s="291"/>
      <c r="EX12" s="291"/>
      <c r="EY12" s="291"/>
      <c r="EZ12" s="291"/>
      <c r="FA12" s="291"/>
      <c r="FB12" s="291"/>
      <c r="FC12" s="291"/>
      <c r="FD12" s="291"/>
      <c r="FE12" s="292"/>
    </row>
    <row r="13" spans="1:161" ht="24" customHeight="1">
      <c r="A13" s="49" t="s">
        <v>219</v>
      </c>
      <c r="B13" s="49"/>
      <c r="C13" s="49"/>
      <c r="D13" s="49"/>
      <c r="E13" s="49"/>
      <c r="F13" s="49"/>
      <c r="G13" s="49"/>
      <c r="H13" s="71"/>
      <c r="I13" s="318" t="s">
        <v>220</v>
      </c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313" t="s">
        <v>221</v>
      </c>
      <c r="CO13" s="73"/>
      <c r="CP13" s="73"/>
      <c r="CQ13" s="73"/>
      <c r="CR13" s="73"/>
      <c r="CS13" s="73"/>
      <c r="CT13" s="73"/>
      <c r="CU13" s="74"/>
      <c r="CV13" s="72" t="s">
        <v>42</v>
      </c>
      <c r="CW13" s="73"/>
      <c r="CX13" s="73"/>
      <c r="CY13" s="73"/>
      <c r="CZ13" s="73"/>
      <c r="DA13" s="73"/>
      <c r="DB13" s="73"/>
      <c r="DC13" s="73"/>
      <c r="DD13" s="73"/>
      <c r="DE13" s="74"/>
      <c r="DF13" s="63">
        <f>'мб осн'!DF68+'мб озд'!DF66:DR66</f>
        <v>1541097.41</v>
      </c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5"/>
      <c r="DS13" s="63">
        <f>'мб осн'!DS68+'мб озд'!DS66:EE66</f>
        <v>1541097.41</v>
      </c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5"/>
      <c r="EF13" s="63">
        <f>'мб осн'!EF68+'мб озд'!EF66:ER66</f>
        <v>1541097.41</v>
      </c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5"/>
      <c r="ES13" s="290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2"/>
    </row>
    <row r="14" spans="1:161" ht="12.75" customHeight="1">
      <c r="A14" s="49" t="s">
        <v>222</v>
      </c>
      <c r="B14" s="49"/>
      <c r="C14" s="49"/>
      <c r="D14" s="49"/>
      <c r="E14" s="49"/>
      <c r="F14" s="49"/>
      <c r="G14" s="49"/>
      <c r="H14" s="71"/>
      <c r="I14" s="318" t="s">
        <v>223</v>
      </c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313" t="s">
        <v>224</v>
      </c>
      <c r="CO14" s="73"/>
      <c r="CP14" s="73"/>
      <c r="CQ14" s="73"/>
      <c r="CR14" s="73"/>
      <c r="CS14" s="73"/>
      <c r="CT14" s="73"/>
      <c r="CU14" s="74"/>
      <c r="CV14" s="72" t="s">
        <v>42</v>
      </c>
      <c r="CW14" s="73"/>
      <c r="CX14" s="73"/>
      <c r="CY14" s="73"/>
      <c r="CZ14" s="73"/>
      <c r="DA14" s="73"/>
      <c r="DB14" s="73"/>
      <c r="DC14" s="73"/>
      <c r="DD14" s="73"/>
      <c r="DE14" s="74"/>
      <c r="DF14" s="63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5"/>
      <c r="DS14" s="63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F14" s="63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5"/>
      <c r="ES14" s="290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2"/>
    </row>
    <row r="15" spans="1:161" ht="24" customHeight="1">
      <c r="A15" s="49" t="s">
        <v>225</v>
      </c>
      <c r="B15" s="49"/>
      <c r="C15" s="49"/>
      <c r="D15" s="49"/>
      <c r="E15" s="49"/>
      <c r="F15" s="49"/>
      <c r="G15" s="49"/>
      <c r="H15" s="71"/>
      <c r="I15" s="326" t="s">
        <v>226</v>
      </c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313" t="s">
        <v>227</v>
      </c>
      <c r="CO15" s="73"/>
      <c r="CP15" s="73"/>
      <c r="CQ15" s="73"/>
      <c r="CR15" s="73"/>
      <c r="CS15" s="73"/>
      <c r="CT15" s="73"/>
      <c r="CU15" s="74"/>
      <c r="CV15" s="72" t="s">
        <v>42</v>
      </c>
      <c r="CW15" s="73"/>
      <c r="CX15" s="73"/>
      <c r="CY15" s="73"/>
      <c r="CZ15" s="73"/>
      <c r="DA15" s="73"/>
      <c r="DB15" s="73"/>
      <c r="DC15" s="73"/>
      <c r="DD15" s="73"/>
      <c r="DE15" s="74"/>
      <c r="DF15" s="63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5"/>
      <c r="DS15" s="63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5"/>
      <c r="EF15" s="63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5"/>
      <c r="ES15" s="290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2"/>
    </row>
    <row r="16" spans="1:161" ht="24" customHeight="1">
      <c r="A16" s="49" t="s">
        <v>228</v>
      </c>
      <c r="B16" s="49"/>
      <c r="C16" s="49"/>
      <c r="D16" s="49"/>
      <c r="E16" s="49"/>
      <c r="F16" s="49"/>
      <c r="G16" s="49"/>
      <c r="H16" s="71"/>
      <c r="I16" s="318" t="s">
        <v>220</v>
      </c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313" t="s">
        <v>229</v>
      </c>
      <c r="CO16" s="73"/>
      <c r="CP16" s="73"/>
      <c r="CQ16" s="73"/>
      <c r="CR16" s="73"/>
      <c r="CS16" s="73"/>
      <c r="CT16" s="73"/>
      <c r="CU16" s="74"/>
      <c r="CV16" s="72" t="s">
        <v>42</v>
      </c>
      <c r="CW16" s="73"/>
      <c r="CX16" s="73"/>
      <c r="CY16" s="73"/>
      <c r="CZ16" s="73"/>
      <c r="DA16" s="73"/>
      <c r="DB16" s="73"/>
      <c r="DC16" s="73"/>
      <c r="DD16" s="73"/>
      <c r="DE16" s="74"/>
      <c r="DF16" s="63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5"/>
      <c r="DS16" s="63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5"/>
      <c r="EF16" s="63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290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2"/>
    </row>
    <row r="17" spans="1:161" ht="12.75" customHeight="1">
      <c r="A17" s="49" t="s">
        <v>230</v>
      </c>
      <c r="B17" s="49"/>
      <c r="C17" s="49"/>
      <c r="D17" s="49"/>
      <c r="E17" s="49"/>
      <c r="F17" s="49"/>
      <c r="G17" s="49"/>
      <c r="H17" s="71"/>
      <c r="I17" s="318" t="s">
        <v>223</v>
      </c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313" t="s">
        <v>231</v>
      </c>
      <c r="CO17" s="73"/>
      <c r="CP17" s="73"/>
      <c r="CQ17" s="73"/>
      <c r="CR17" s="73"/>
      <c r="CS17" s="73"/>
      <c r="CT17" s="73"/>
      <c r="CU17" s="74"/>
      <c r="CV17" s="72" t="s">
        <v>42</v>
      </c>
      <c r="CW17" s="73"/>
      <c r="CX17" s="73"/>
      <c r="CY17" s="73"/>
      <c r="CZ17" s="73"/>
      <c r="DA17" s="73"/>
      <c r="DB17" s="73"/>
      <c r="DC17" s="73"/>
      <c r="DD17" s="73"/>
      <c r="DE17" s="74"/>
      <c r="DF17" s="63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5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290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2"/>
    </row>
    <row r="18" spans="1:161" ht="12.75" customHeight="1">
      <c r="A18" s="49" t="s">
        <v>232</v>
      </c>
      <c r="B18" s="49"/>
      <c r="C18" s="49"/>
      <c r="D18" s="49"/>
      <c r="E18" s="49"/>
      <c r="F18" s="49"/>
      <c r="G18" s="49"/>
      <c r="H18" s="71"/>
      <c r="I18" s="326" t="s">
        <v>233</v>
      </c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313" t="s">
        <v>234</v>
      </c>
      <c r="CO18" s="73"/>
      <c r="CP18" s="73"/>
      <c r="CQ18" s="73"/>
      <c r="CR18" s="73"/>
      <c r="CS18" s="73"/>
      <c r="CT18" s="73"/>
      <c r="CU18" s="74"/>
      <c r="CV18" s="72" t="s">
        <v>42</v>
      </c>
      <c r="CW18" s="73"/>
      <c r="CX18" s="73"/>
      <c r="CY18" s="73"/>
      <c r="CZ18" s="73"/>
      <c r="DA18" s="73"/>
      <c r="DB18" s="73"/>
      <c r="DC18" s="73"/>
      <c r="DD18" s="73"/>
      <c r="DE18" s="74"/>
      <c r="DF18" s="63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5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5"/>
      <c r="EF18" s="63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5"/>
      <c r="ES18" s="290"/>
      <c r="ET18" s="291"/>
      <c r="EU18" s="291"/>
      <c r="EV18" s="291"/>
      <c r="EW18" s="291"/>
      <c r="EX18" s="291"/>
      <c r="EY18" s="291"/>
      <c r="EZ18" s="291"/>
      <c r="FA18" s="291"/>
      <c r="FB18" s="291"/>
      <c r="FC18" s="291"/>
      <c r="FD18" s="291"/>
      <c r="FE18" s="292"/>
    </row>
    <row r="19" spans="1:161" ht="11.25">
      <c r="A19" s="49" t="s">
        <v>235</v>
      </c>
      <c r="B19" s="49"/>
      <c r="C19" s="49"/>
      <c r="D19" s="49"/>
      <c r="E19" s="49"/>
      <c r="F19" s="49"/>
      <c r="G19" s="49"/>
      <c r="H19" s="71"/>
      <c r="I19" s="326" t="s">
        <v>236</v>
      </c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313" t="s">
        <v>237</v>
      </c>
      <c r="CO19" s="73"/>
      <c r="CP19" s="73"/>
      <c r="CQ19" s="73"/>
      <c r="CR19" s="73"/>
      <c r="CS19" s="73"/>
      <c r="CT19" s="73"/>
      <c r="CU19" s="74"/>
      <c r="CV19" s="72" t="s">
        <v>42</v>
      </c>
      <c r="CW19" s="73"/>
      <c r="CX19" s="73"/>
      <c r="CY19" s="73"/>
      <c r="CZ19" s="73"/>
      <c r="DA19" s="73"/>
      <c r="DB19" s="73"/>
      <c r="DC19" s="73"/>
      <c r="DD19" s="73"/>
      <c r="DE19" s="74"/>
      <c r="DF19" s="63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5"/>
      <c r="DS19" s="63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5"/>
      <c r="EF19" s="63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5"/>
      <c r="ES19" s="290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2"/>
    </row>
    <row r="20" spans="1:161" ht="24" customHeight="1">
      <c r="A20" s="49" t="s">
        <v>238</v>
      </c>
      <c r="B20" s="49"/>
      <c r="C20" s="49"/>
      <c r="D20" s="49"/>
      <c r="E20" s="49"/>
      <c r="F20" s="49"/>
      <c r="G20" s="49"/>
      <c r="H20" s="71"/>
      <c r="I20" s="318" t="s">
        <v>220</v>
      </c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313" t="s">
        <v>239</v>
      </c>
      <c r="CO20" s="73"/>
      <c r="CP20" s="73"/>
      <c r="CQ20" s="73"/>
      <c r="CR20" s="73"/>
      <c r="CS20" s="73"/>
      <c r="CT20" s="73"/>
      <c r="CU20" s="74"/>
      <c r="CV20" s="72" t="s">
        <v>42</v>
      </c>
      <c r="CW20" s="73"/>
      <c r="CX20" s="73"/>
      <c r="CY20" s="73"/>
      <c r="CZ20" s="73"/>
      <c r="DA20" s="73"/>
      <c r="DB20" s="73"/>
      <c r="DC20" s="73"/>
      <c r="DD20" s="73"/>
      <c r="DE20" s="74"/>
      <c r="DF20" s="63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5"/>
      <c r="DS20" s="63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5"/>
      <c r="EF20" s="63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5"/>
      <c r="ES20" s="290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2"/>
    </row>
    <row r="21" spans="1:161" ht="12.75" customHeight="1">
      <c r="A21" s="49" t="s">
        <v>240</v>
      </c>
      <c r="B21" s="49"/>
      <c r="C21" s="49"/>
      <c r="D21" s="49"/>
      <c r="E21" s="49"/>
      <c r="F21" s="49"/>
      <c r="G21" s="49"/>
      <c r="H21" s="71"/>
      <c r="I21" s="318" t="s">
        <v>223</v>
      </c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313" t="s">
        <v>241</v>
      </c>
      <c r="CO21" s="73"/>
      <c r="CP21" s="73"/>
      <c r="CQ21" s="73"/>
      <c r="CR21" s="73"/>
      <c r="CS21" s="73"/>
      <c r="CT21" s="73"/>
      <c r="CU21" s="74"/>
      <c r="CV21" s="72" t="s">
        <v>42</v>
      </c>
      <c r="CW21" s="73"/>
      <c r="CX21" s="73"/>
      <c r="CY21" s="73"/>
      <c r="CZ21" s="73"/>
      <c r="DA21" s="73"/>
      <c r="DB21" s="73"/>
      <c r="DC21" s="73"/>
      <c r="DD21" s="73"/>
      <c r="DE21" s="74"/>
      <c r="DF21" s="63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5"/>
      <c r="DS21" s="63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5"/>
      <c r="EF21" s="63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5"/>
      <c r="ES21" s="290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2"/>
    </row>
    <row r="22" spans="1:161" ht="12" thickBot="1">
      <c r="A22" s="49" t="s">
        <v>242</v>
      </c>
      <c r="B22" s="49"/>
      <c r="C22" s="49"/>
      <c r="D22" s="49"/>
      <c r="E22" s="49"/>
      <c r="F22" s="49"/>
      <c r="G22" s="49"/>
      <c r="H22" s="71"/>
      <c r="I22" s="326" t="s">
        <v>243</v>
      </c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327" t="s">
        <v>244</v>
      </c>
      <c r="CO22" s="209"/>
      <c r="CP22" s="209"/>
      <c r="CQ22" s="209"/>
      <c r="CR22" s="209"/>
      <c r="CS22" s="209"/>
      <c r="CT22" s="209"/>
      <c r="CU22" s="210"/>
      <c r="CV22" s="208" t="s">
        <v>42</v>
      </c>
      <c r="CW22" s="209"/>
      <c r="CX22" s="209"/>
      <c r="CY22" s="209"/>
      <c r="CZ22" s="209"/>
      <c r="DA22" s="209"/>
      <c r="DB22" s="209"/>
      <c r="DC22" s="209"/>
      <c r="DD22" s="209"/>
      <c r="DE22" s="210"/>
      <c r="DF22" s="211">
        <f>DF23</f>
        <v>3319485.02</v>
      </c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3"/>
      <c r="DS22" s="211">
        <f>DS23</f>
        <v>2884744</v>
      </c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3"/>
      <c r="EF22" s="211">
        <f>EF23</f>
        <v>2884744</v>
      </c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3"/>
      <c r="ES22" s="319"/>
      <c r="ET22" s="320"/>
      <c r="EU22" s="320"/>
      <c r="EV22" s="320"/>
      <c r="EW22" s="320"/>
      <c r="EX22" s="320"/>
      <c r="EY22" s="320"/>
      <c r="EZ22" s="320"/>
      <c r="FA22" s="320"/>
      <c r="FB22" s="320"/>
      <c r="FC22" s="320"/>
      <c r="FD22" s="320"/>
      <c r="FE22" s="321"/>
    </row>
    <row r="23" spans="1:161" ht="24" customHeight="1">
      <c r="A23" s="49" t="s">
        <v>245</v>
      </c>
      <c r="B23" s="49"/>
      <c r="C23" s="49"/>
      <c r="D23" s="49"/>
      <c r="E23" s="49"/>
      <c r="F23" s="49"/>
      <c r="G23" s="49"/>
      <c r="H23" s="71"/>
      <c r="I23" s="318" t="s">
        <v>220</v>
      </c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322" t="s">
        <v>246</v>
      </c>
      <c r="CO23" s="102"/>
      <c r="CP23" s="102"/>
      <c r="CQ23" s="102"/>
      <c r="CR23" s="102"/>
      <c r="CS23" s="102"/>
      <c r="CT23" s="102"/>
      <c r="CU23" s="103"/>
      <c r="CV23" s="101" t="s">
        <v>42</v>
      </c>
      <c r="CW23" s="102"/>
      <c r="CX23" s="102"/>
      <c r="CY23" s="102"/>
      <c r="CZ23" s="102"/>
      <c r="DA23" s="102"/>
      <c r="DB23" s="102"/>
      <c r="DC23" s="102"/>
      <c r="DD23" s="102"/>
      <c r="DE23" s="103"/>
      <c r="DF23" s="229">
        <f>внеб!DF71</f>
        <v>3319485.02</v>
      </c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1"/>
      <c r="DS23" s="229">
        <f>внеб!DS71</f>
        <v>2884744</v>
      </c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1"/>
      <c r="EF23" s="229">
        <f>внеб!EF71</f>
        <v>2884744</v>
      </c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323"/>
      <c r="ET23" s="324"/>
      <c r="EU23" s="324"/>
      <c r="EV23" s="324"/>
      <c r="EW23" s="324"/>
      <c r="EX23" s="324"/>
      <c r="EY23" s="324"/>
      <c r="EZ23" s="324"/>
      <c r="FA23" s="324"/>
      <c r="FB23" s="324"/>
      <c r="FC23" s="324"/>
      <c r="FD23" s="324"/>
      <c r="FE23" s="325"/>
    </row>
    <row r="24" spans="1:161" ht="11.25">
      <c r="A24" s="49" t="s">
        <v>247</v>
      </c>
      <c r="B24" s="49"/>
      <c r="C24" s="49"/>
      <c r="D24" s="49"/>
      <c r="E24" s="49"/>
      <c r="F24" s="49"/>
      <c r="G24" s="49"/>
      <c r="H24" s="71"/>
      <c r="I24" s="318" t="s">
        <v>248</v>
      </c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313" t="s">
        <v>249</v>
      </c>
      <c r="CO24" s="73"/>
      <c r="CP24" s="73"/>
      <c r="CQ24" s="73"/>
      <c r="CR24" s="73"/>
      <c r="CS24" s="73"/>
      <c r="CT24" s="73"/>
      <c r="CU24" s="74"/>
      <c r="CV24" s="72" t="s">
        <v>42</v>
      </c>
      <c r="CW24" s="73"/>
      <c r="CX24" s="73"/>
      <c r="CY24" s="73"/>
      <c r="CZ24" s="73"/>
      <c r="DA24" s="73"/>
      <c r="DB24" s="73"/>
      <c r="DC24" s="73"/>
      <c r="DD24" s="73"/>
      <c r="DE24" s="74"/>
      <c r="DF24" s="63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5"/>
      <c r="DS24" s="63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5"/>
      <c r="EF24" s="63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5"/>
      <c r="ES24" s="290"/>
      <c r="ET24" s="291"/>
      <c r="EU24" s="291"/>
      <c r="EV24" s="291"/>
      <c r="EW24" s="291"/>
      <c r="EX24" s="291"/>
      <c r="EY24" s="291"/>
      <c r="EZ24" s="291"/>
      <c r="FA24" s="291"/>
      <c r="FB24" s="291"/>
      <c r="FC24" s="291"/>
      <c r="FD24" s="291"/>
      <c r="FE24" s="292"/>
    </row>
    <row r="25" spans="1:161" ht="24" customHeight="1">
      <c r="A25" s="49" t="s">
        <v>13</v>
      </c>
      <c r="B25" s="49"/>
      <c r="C25" s="49"/>
      <c r="D25" s="49"/>
      <c r="E25" s="49"/>
      <c r="F25" s="49"/>
      <c r="G25" s="49"/>
      <c r="H25" s="71"/>
      <c r="I25" s="312" t="s">
        <v>250</v>
      </c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313" t="s">
        <v>251</v>
      </c>
      <c r="CO25" s="73"/>
      <c r="CP25" s="73"/>
      <c r="CQ25" s="73"/>
      <c r="CR25" s="73"/>
      <c r="CS25" s="73"/>
      <c r="CT25" s="73"/>
      <c r="CU25" s="74"/>
      <c r="CV25" s="72" t="s">
        <v>42</v>
      </c>
      <c r="CW25" s="73"/>
      <c r="CX25" s="73"/>
      <c r="CY25" s="73"/>
      <c r="CZ25" s="73"/>
      <c r="DA25" s="73"/>
      <c r="DB25" s="73"/>
      <c r="DC25" s="73"/>
      <c r="DD25" s="73"/>
      <c r="DE25" s="74"/>
      <c r="DF25" s="315">
        <f>DF7</f>
        <v>4860582.43</v>
      </c>
      <c r="DG25" s="316"/>
      <c r="DH25" s="316"/>
      <c r="DI25" s="316"/>
      <c r="DJ25" s="316"/>
      <c r="DK25" s="316"/>
      <c r="DL25" s="316"/>
      <c r="DM25" s="316"/>
      <c r="DN25" s="316"/>
      <c r="DO25" s="316"/>
      <c r="DP25" s="316"/>
      <c r="DQ25" s="316"/>
      <c r="DR25" s="317"/>
      <c r="DS25" s="315">
        <f>DS7</f>
        <v>4425841.41</v>
      </c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7"/>
      <c r="EF25" s="315">
        <f>EF7</f>
        <v>4425841.41</v>
      </c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7"/>
      <c r="ES25" s="290"/>
      <c r="ET25" s="291"/>
      <c r="EU25" s="291"/>
      <c r="EV25" s="291"/>
      <c r="EW25" s="291"/>
      <c r="EX25" s="291"/>
      <c r="EY25" s="291"/>
      <c r="EZ25" s="291"/>
      <c r="FA25" s="291"/>
      <c r="FB25" s="291"/>
      <c r="FC25" s="291"/>
      <c r="FD25" s="291"/>
      <c r="FE25" s="292"/>
    </row>
    <row r="26" spans="1:161" ht="11.25">
      <c r="A26" s="220"/>
      <c r="B26" s="220"/>
      <c r="C26" s="220"/>
      <c r="D26" s="220"/>
      <c r="E26" s="220"/>
      <c r="F26" s="220"/>
      <c r="G26" s="220"/>
      <c r="H26" s="221"/>
      <c r="I26" s="293" t="s">
        <v>252</v>
      </c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94"/>
      <c r="CN26" s="295" t="s">
        <v>253</v>
      </c>
      <c r="CO26" s="223"/>
      <c r="CP26" s="223"/>
      <c r="CQ26" s="223"/>
      <c r="CR26" s="223"/>
      <c r="CS26" s="223"/>
      <c r="CT26" s="223"/>
      <c r="CU26" s="224"/>
      <c r="CV26" s="222"/>
      <c r="CW26" s="223"/>
      <c r="CX26" s="223"/>
      <c r="CY26" s="223"/>
      <c r="CZ26" s="223"/>
      <c r="DA26" s="223"/>
      <c r="DB26" s="223"/>
      <c r="DC26" s="223"/>
      <c r="DD26" s="223"/>
      <c r="DE26" s="224"/>
      <c r="DF26" s="225">
        <f>DF25</f>
        <v>4860582.43</v>
      </c>
      <c r="DG26" s="226"/>
      <c r="DH26" s="226"/>
      <c r="DI26" s="226"/>
      <c r="DJ26" s="226"/>
      <c r="DK26" s="226"/>
      <c r="DL26" s="226"/>
      <c r="DM26" s="226"/>
      <c r="DN26" s="226"/>
      <c r="DO26" s="226"/>
      <c r="DP26" s="226"/>
      <c r="DQ26" s="226"/>
      <c r="DR26" s="227"/>
      <c r="DS26" s="225">
        <f>DS25</f>
        <v>4425841.41</v>
      </c>
      <c r="DT26" s="226"/>
      <c r="DU26" s="226"/>
      <c r="DV26" s="226"/>
      <c r="DW26" s="226"/>
      <c r="DX26" s="226"/>
      <c r="DY26" s="226"/>
      <c r="DZ26" s="226"/>
      <c r="EA26" s="226"/>
      <c r="EB26" s="226"/>
      <c r="EC26" s="226"/>
      <c r="ED26" s="226"/>
      <c r="EE26" s="227"/>
      <c r="EF26" s="225">
        <f>EF25</f>
        <v>4425841.41</v>
      </c>
      <c r="EG26" s="226"/>
      <c r="EH26" s="226"/>
      <c r="EI26" s="226"/>
      <c r="EJ26" s="226"/>
      <c r="EK26" s="226"/>
      <c r="EL26" s="226"/>
      <c r="EM26" s="226"/>
      <c r="EN26" s="226"/>
      <c r="EO26" s="226"/>
      <c r="EP26" s="226"/>
      <c r="EQ26" s="226"/>
      <c r="ER26" s="227"/>
      <c r="ES26" s="303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305"/>
    </row>
    <row r="27" spans="1:161" ht="11.25">
      <c r="A27" s="236"/>
      <c r="B27" s="236"/>
      <c r="C27" s="236"/>
      <c r="D27" s="236"/>
      <c r="E27" s="236"/>
      <c r="F27" s="236"/>
      <c r="G27" s="236"/>
      <c r="H27" s="237"/>
      <c r="I27" s="309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314"/>
      <c r="CO27" s="239"/>
      <c r="CP27" s="239"/>
      <c r="CQ27" s="239"/>
      <c r="CR27" s="239"/>
      <c r="CS27" s="239"/>
      <c r="CT27" s="239"/>
      <c r="CU27" s="240"/>
      <c r="CV27" s="238"/>
      <c r="CW27" s="239"/>
      <c r="CX27" s="239"/>
      <c r="CY27" s="239"/>
      <c r="CZ27" s="239"/>
      <c r="DA27" s="239"/>
      <c r="DB27" s="239"/>
      <c r="DC27" s="239"/>
      <c r="DD27" s="239"/>
      <c r="DE27" s="240"/>
      <c r="DF27" s="241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3"/>
      <c r="DS27" s="241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3"/>
      <c r="EF27" s="241"/>
      <c r="EG27" s="242"/>
      <c r="EH27" s="242"/>
      <c r="EI27" s="242"/>
      <c r="EJ27" s="242"/>
      <c r="EK27" s="242"/>
      <c r="EL27" s="242"/>
      <c r="EM27" s="242"/>
      <c r="EN27" s="242"/>
      <c r="EO27" s="242"/>
      <c r="EP27" s="242"/>
      <c r="EQ27" s="242"/>
      <c r="ER27" s="243"/>
      <c r="ES27" s="310"/>
      <c r="ET27" s="281"/>
      <c r="EU27" s="281"/>
      <c r="EV27" s="281"/>
      <c r="EW27" s="281"/>
      <c r="EX27" s="281"/>
      <c r="EY27" s="281"/>
      <c r="EZ27" s="281"/>
      <c r="FA27" s="281"/>
      <c r="FB27" s="281"/>
      <c r="FC27" s="281"/>
      <c r="FD27" s="281"/>
      <c r="FE27" s="311"/>
    </row>
    <row r="28" spans="1:161" ht="24" customHeight="1">
      <c r="A28" s="49" t="s">
        <v>14</v>
      </c>
      <c r="B28" s="49"/>
      <c r="C28" s="49"/>
      <c r="D28" s="49"/>
      <c r="E28" s="49"/>
      <c r="F28" s="49"/>
      <c r="G28" s="49"/>
      <c r="H28" s="71"/>
      <c r="I28" s="312" t="s">
        <v>254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313" t="s">
        <v>255</v>
      </c>
      <c r="CO28" s="73"/>
      <c r="CP28" s="73"/>
      <c r="CQ28" s="73"/>
      <c r="CR28" s="73"/>
      <c r="CS28" s="73"/>
      <c r="CT28" s="73"/>
      <c r="CU28" s="74"/>
      <c r="CV28" s="72" t="s">
        <v>42</v>
      </c>
      <c r="CW28" s="73"/>
      <c r="CX28" s="73"/>
      <c r="CY28" s="73"/>
      <c r="CZ28" s="73"/>
      <c r="DA28" s="73"/>
      <c r="DB28" s="73"/>
      <c r="DC28" s="73"/>
      <c r="DD28" s="73"/>
      <c r="DE28" s="74"/>
      <c r="DF28" s="63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5"/>
      <c r="DS28" s="63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5"/>
      <c r="EF28" s="63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5"/>
      <c r="ES28" s="290"/>
      <c r="ET28" s="291"/>
      <c r="EU28" s="291"/>
      <c r="EV28" s="291"/>
      <c r="EW28" s="291"/>
      <c r="EX28" s="291"/>
      <c r="EY28" s="291"/>
      <c r="EZ28" s="291"/>
      <c r="FA28" s="291"/>
      <c r="FB28" s="291"/>
      <c r="FC28" s="291"/>
      <c r="FD28" s="291"/>
      <c r="FE28" s="292"/>
    </row>
    <row r="29" spans="1:161" ht="11.25">
      <c r="A29" s="220"/>
      <c r="B29" s="220"/>
      <c r="C29" s="220"/>
      <c r="D29" s="220"/>
      <c r="E29" s="220"/>
      <c r="F29" s="220"/>
      <c r="G29" s="220"/>
      <c r="H29" s="221"/>
      <c r="I29" s="293" t="s">
        <v>252</v>
      </c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94"/>
      <c r="CN29" s="295" t="s">
        <v>256</v>
      </c>
      <c r="CO29" s="223"/>
      <c r="CP29" s="223"/>
      <c r="CQ29" s="223"/>
      <c r="CR29" s="223"/>
      <c r="CS29" s="223"/>
      <c r="CT29" s="223"/>
      <c r="CU29" s="224"/>
      <c r="CV29" s="222"/>
      <c r="CW29" s="223"/>
      <c r="CX29" s="223"/>
      <c r="CY29" s="223"/>
      <c r="CZ29" s="223"/>
      <c r="DA29" s="223"/>
      <c r="DB29" s="223"/>
      <c r="DC29" s="223"/>
      <c r="DD29" s="223"/>
      <c r="DE29" s="224"/>
      <c r="DF29" s="225"/>
      <c r="DG29" s="226"/>
      <c r="DH29" s="226"/>
      <c r="DI29" s="226"/>
      <c r="DJ29" s="226"/>
      <c r="DK29" s="226"/>
      <c r="DL29" s="226"/>
      <c r="DM29" s="226"/>
      <c r="DN29" s="226"/>
      <c r="DO29" s="226"/>
      <c r="DP29" s="226"/>
      <c r="DQ29" s="226"/>
      <c r="DR29" s="227"/>
      <c r="DS29" s="225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6"/>
      <c r="EE29" s="227"/>
      <c r="EF29" s="225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7"/>
      <c r="ES29" s="303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305"/>
    </row>
    <row r="30" spans="1:161" ht="12" thickBot="1">
      <c r="A30" s="236"/>
      <c r="B30" s="236"/>
      <c r="C30" s="236"/>
      <c r="D30" s="236"/>
      <c r="E30" s="236"/>
      <c r="F30" s="236"/>
      <c r="G30" s="236"/>
      <c r="H30" s="237"/>
      <c r="I30" s="309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96"/>
      <c r="CO30" s="297"/>
      <c r="CP30" s="297"/>
      <c r="CQ30" s="297"/>
      <c r="CR30" s="297"/>
      <c r="CS30" s="297"/>
      <c r="CT30" s="297"/>
      <c r="CU30" s="298"/>
      <c r="CV30" s="299"/>
      <c r="CW30" s="297"/>
      <c r="CX30" s="297"/>
      <c r="CY30" s="297"/>
      <c r="CZ30" s="297"/>
      <c r="DA30" s="297"/>
      <c r="DB30" s="297"/>
      <c r="DC30" s="297"/>
      <c r="DD30" s="297"/>
      <c r="DE30" s="298"/>
      <c r="DF30" s="300"/>
      <c r="DG30" s="301"/>
      <c r="DH30" s="301"/>
      <c r="DI30" s="301"/>
      <c r="DJ30" s="301"/>
      <c r="DK30" s="301"/>
      <c r="DL30" s="301"/>
      <c r="DM30" s="301"/>
      <c r="DN30" s="301"/>
      <c r="DO30" s="301"/>
      <c r="DP30" s="301"/>
      <c r="DQ30" s="301"/>
      <c r="DR30" s="302"/>
      <c r="DS30" s="300"/>
      <c r="DT30" s="301"/>
      <c r="DU30" s="301"/>
      <c r="DV30" s="301"/>
      <c r="DW30" s="301"/>
      <c r="DX30" s="301"/>
      <c r="DY30" s="301"/>
      <c r="DZ30" s="301"/>
      <c r="EA30" s="301"/>
      <c r="EB30" s="301"/>
      <c r="EC30" s="301"/>
      <c r="ED30" s="301"/>
      <c r="EE30" s="302"/>
      <c r="EF30" s="300"/>
      <c r="EG30" s="301"/>
      <c r="EH30" s="301"/>
      <c r="EI30" s="301"/>
      <c r="EJ30" s="301"/>
      <c r="EK30" s="301"/>
      <c r="EL30" s="301"/>
      <c r="EM30" s="301"/>
      <c r="EN30" s="301"/>
      <c r="EO30" s="301"/>
      <c r="EP30" s="301"/>
      <c r="EQ30" s="301"/>
      <c r="ER30" s="302"/>
      <c r="ES30" s="306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/>
      <c r="FE30" s="308"/>
    </row>
    <row r="32" spans="9:96" ht="12.75">
      <c r="I32" s="18" t="s">
        <v>257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9:96" ht="12.75">
      <c r="I33" s="18" t="s">
        <v>258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27" t="s">
        <v>346</v>
      </c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18"/>
      <c r="BJ33" s="18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18"/>
      <c r="BX33" s="18"/>
      <c r="BY33" s="27" t="s">
        <v>365</v>
      </c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</row>
    <row r="34" spans="9:96" s="4" customFormat="1" ht="12.75"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89" t="s">
        <v>259</v>
      </c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/>
      <c r="BI34" s="18"/>
      <c r="BJ34" s="18"/>
      <c r="BK34" s="289" t="s">
        <v>22</v>
      </c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18"/>
      <c r="BX34" s="18"/>
      <c r="BY34" s="289" t="s">
        <v>23</v>
      </c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</row>
    <row r="35" spans="9:96" s="4" customFormat="1" ht="3" customHeight="1"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18"/>
      <c r="BJ35" s="18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18"/>
      <c r="BX35" s="18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9:96" ht="12.75">
      <c r="I36" s="18" t="s">
        <v>260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27" t="s">
        <v>341</v>
      </c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18"/>
      <c r="BF36" s="18"/>
      <c r="BG36" s="27" t="s">
        <v>342</v>
      </c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18"/>
      <c r="BZ36" s="18"/>
      <c r="CA36" s="29" t="s">
        <v>343</v>
      </c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</row>
    <row r="37" spans="9:96" s="4" customFormat="1" ht="12.75"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289" t="s">
        <v>259</v>
      </c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89"/>
      <c r="BD37" s="289"/>
      <c r="BE37" s="18"/>
      <c r="BF37" s="18"/>
      <c r="BG37" s="289" t="s">
        <v>261</v>
      </c>
      <c r="BH37" s="289"/>
      <c r="BI37" s="289"/>
      <c r="BJ37" s="289"/>
      <c r="BK37" s="289"/>
      <c r="BL37" s="289"/>
      <c r="BM37" s="289"/>
      <c r="BN37" s="289"/>
      <c r="BO37" s="289"/>
      <c r="BP37" s="289"/>
      <c r="BQ37" s="289"/>
      <c r="BR37" s="289"/>
      <c r="BS37" s="289"/>
      <c r="BT37" s="289"/>
      <c r="BU37" s="289"/>
      <c r="BV37" s="289"/>
      <c r="BW37" s="289"/>
      <c r="BX37" s="289"/>
      <c r="BY37" s="18"/>
      <c r="BZ37" s="18"/>
      <c r="CA37" s="32" t="s">
        <v>262</v>
      </c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</row>
    <row r="38" spans="9:96" s="4" customFormat="1" ht="3" customHeight="1"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18"/>
      <c r="BF38" s="18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18"/>
      <c r="BZ38" s="18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</row>
    <row r="39" spans="9:96" ht="12.75">
      <c r="I39" s="39" t="s">
        <v>24</v>
      </c>
      <c r="J39" s="39"/>
      <c r="K39" s="29" t="s">
        <v>370</v>
      </c>
      <c r="L39" s="29"/>
      <c r="M39" s="29"/>
      <c r="N39" s="28" t="s">
        <v>24</v>
      </c>
      <c r="O39" s="28"/>
      <c r="P39" s="18"/>
      <c r="Q39" s="29" t="s">
        <v>358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9">
        <v>20</v>
      </c>
      <c r="AG39" s="39"/>
      <c r="AH39" s="39"/>
      <c r="AI39" s="40" t="s">
        <v>268</v>
      </c>
      <c r="AJ39" s="40"/>
      <c r="AK39" s="40"/>
      <c r="AL39" s="18" t="s">
        <v>6</v>
      </c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9:96" ht="13.5" thickBot="1"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1" ht="3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9"/>
    </row>
    <row r="42" spans="1:91" ht="11.25">
      <c r="A42" s="10" t="s">
        <v>263</v>
      </c>
      <c r="CM42" s="11"/>
    </row>
    <row r="43" spans="1:91" ht="11.25">
      <c r="A43" s="280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2"/>
    </row>
    <row r="44" spans="1:91" s="4" customFormat="1" ht="12.75">
      <c r="A44" s="283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5"/>
    </row>
    <row r="45" spans="1:91" s="4" customFormat="1" ht="6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13"/>
    </row>
    <row r="46" spans="1:91" ht="11.25">
      <c r="A46" s="280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AH46" s="281"/>
      <c r="AI46" s="281"/>
      <c r="AJ46" s="281"/>
      <c r="AK46" s="281"/>
      <c r="AL46" s="281"/>
      <c r="AM46" s="281"/>
      <c r="AN46" s="281"/>
      <c r="AO46" s="281"/>
      <c r="AP46" s="281"/>
      <c r="AQ46" s="281"/>
      <c r="AR46" s="281"/>
      <c r="AS46" s="281"/>
      <c r="AT46" s="281"/>
      <c r="AU46" s="281"/>
      <c r="AV46" s="281"/>
      <c r="AW46" s="281"/>
      <c r="AX46" s="281"/>
      <c r="AY46" s="281"/>
      <c r="AZ46" s="281"/>
      <c r="BA46" s="281"/>
      <c r="BB46" s="281"/>
      <c r="BC46" s="281"/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2"/>
    </row>
    <row r="47" spans="1:91" s="4" customFormat="1" ht="8.25">
      <c r="A47" s="286" t="s">
        <v>22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AH47" s="287" t="s">
        <v>23</v>
      </c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/>
      <c r="CJ47" s="287"/>
      <c r="CK47" s="287"/>
      <c r="CL47" s="287"/>
      <c r="CM47" s="288"/>
    </row>
    <row r="48" spans="1:91" ht="11.25">
      <c r="A48" s="10"/>
      <c r="CM48" s="11"/>
    </row>
    <row r="49" spans="1:91" ht="11.25">
      <c r="A49" s="276" t="s">
        <v>24</v>
      </c>
      <c r="B49" s="277"/>
      <c r="C49" s="236"/>
      <c r="D49" s="236"/>
      <c r="E49" s="236"/>
      <c r="F49" s="278" t="s">
        <v>24</v>
      </c>
      <c r="G49" s="278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77">
        <v>20</v>
      </c>
      <c r="Y49" s="277"/>
      <c r="Z49" s="277"/>
      <c r="AA49" s="279"/>
      <c r="AB49" s="279"/>
      <c r="AC49" s="279"/>
      <c r="AD49" s="1" t="s">
        <v>6</v>
      </c>
      <c r="CM49" s="11"/>
    </row>
    <row r="50" spans="1:91" ht="3" customHeight="1" thickBo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6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</sheetData>
  <sheetProtection/>
  <mergeCells count="235">
    <mergeCell ref="B1:FD1"/>
    <mergeCell ref="A3:H5"/>
    <mergeCell ref="I3:CM5"/>
    <mergeCell ref="CN3:CU5"/>
    <mergeCell ref="CV3:DE5"/>
    <mergeCell ref="DF3:FE3"/>
    <mergeCell ref="DF4:DK4"/>
    <mergeCell ref="DL4:DN4"/>
    <mergeCell ref="DO4:DR4"/>
    <mergeCell ref="DS4:DX4"/>
    <mergeCell ref="DY4:EA4"/>
    <mergeCell ref="EB4:EE4"/>
    <mergeCell ref="EF4:EK4"/>
    <mergeCell ref="EL4:EN4"/>
    <mergeCell ref="EO4:ER4"/>
    <mergeCell ref="ES4:FE5"/>
    <mergeCell ref="DF5:DR5"/>
    <mergeCell ref="DS5:EE5"/>
    <mergeCell ref="EF5:ER5"/>
    <mergeCell ref="A6:H6"/>
    <mergeCell ref="I6:CM6"/>
    <mergeCell ref="CN6:CU6"/>
    <mergeCell ref="CV6:DE6"/>
    <mergeCell ref="DF6:DR6"/>
    <mergeCell ref="DS6:EE6"/>
    <mergeCell ref="EF6:ER6"/>
    <mergeCell ref="ES6:FE6"/>
    <mergeCell ref="A7:H7"/>
    <mergeCell ref="I7:CM7"/>
    <mergeCell ref="CN7:CU7"/>
    <mergeCell ref="CV7:DE7"/>
    <mergeCell ref="DF7:DR7"/>
    <mergeCell ref="DS7:EE7"/>
    <mergeCell ref="EF7:ER7"/>
    <mergeCell ref="ES7:FE7"/>
    <mergeCell ref="A8:H8"/>
    <mergeCell ref="I8:CM8"/>
    <mergeCell ref="CN8:CU8"/>
    <mergeCell ref="CV8:DE8"/>
    <mergeCell ref="DF8:DR8"/>
    <mergeCell ref="DS8:EE8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10:H10"/>
    <mergeCell ref="I10:CM10"/>
    <mergeCell ref="CN10:CU10"/>
    <mergeCell ref="CV10:DE10"/>
    <mergeCell ref="DF10:DR10"/>
    <mergeCell ref="DS10:EE10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2:H12"/>
    <mergeCell ref="I12:CM12"/>
    <mergeCell ref="CN12:CU12"/>
    <mergeCell ref="CV12:DE12"/>
    <mergeCell ref="DF12:DR12"/>
    <mergeCell ref="DS12:EE12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6:H16"/>
    <mergeCell ref="I16:CM16"/>
    <mergeCell ref="CN16:CU16"/>
    <mergeCell ref="CV16:DE16"/>
    <mergeCell ref="DF16:DR16"/>
    <mergeCell ref="DS16:EE16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8:H18"/>
    <mergeCell ref="I18:CM18"/>
    <mergeCell ref="CN18:CU18"/>
    <mergeCell ref="CV18:DE18"/>
    <mergeCell ref="DF18:DR18"/>
    <mergeCell ref="DS18:EE18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26:H27"/>
    <mergeCell ref="I26:CM26"/>
    <mergeCell ref="CN26:CU27"/>
    <mergeCell ref="CV26:DE27"/>
    <mergeCell ref="DF26:DR27"/>
    <mergeCell ref="DS26:EE27"/>
    <mergeCell ref="EF26:ER27"/>
    <mergeCell ref="ES26:FE27"/>
    <mergeCell ref="I27:CM27"/>
    <mergeCell ref="A28:H28"/>
    <mergeCell ref="I28:CM28"/>
    <mergeCell ref="CN28:CU28"/>
    <mergeCell ref="CV28:DE28"/>
    <mergeCell ref="DF28:DR28"/>
    <mergeCell ref="DS28:EE28"/>
    <mergeCell ref="EF28:ER28"/>
    <mergeCell ref="ES28:FE28"/>
    <mergeCell ref="A29:H30"/>
    <mergeCell ref="I29:CM29"/>
    <mergeCell ref="CN29:CU30"/>
    <mergeCell ref="CV29:DE30"/>
    <mergeCell ref="DF29:DR30"/>
    <mergeCell ref="DS29:EE30"/>
    <mergeCell ref="EF29:ER30"/>
    <mergeCell ref="ES29:FE30"/>
    <mergeCell ref="I30:CM30"/>
    <mergeCell ref="AQ33:BH33"/>
    <mergeCell ref="BK33:BV33"/>
    <mergeCell ref="BY33:CR33"/>
    <mergeCell ref="AQ34:BH34"/>
    <mergeCell ref="BK34:BV34"/>
    <mergeCell ref="BY34:CR34"/>
    <mergeCell ref="AM36:BD36"/>
    <mergeCell ref="BG36:BX36"/>
    <mergeCell ref="CA36:CR36"/>
    <mergeCell ref="AM37:BD37"/>
    <mergeCell ref="BG37:BX37"/>
    <mergeCell ref="CA37:CR37"/>
    <mergeCell ref="I39:J39"/>
    <mergeCell ref="K39:M39"/>
    <mergeCell ref="N39:O39"/>
    <mergeCell ref="Q39:AE39"/>
    <mergeCell ref="AF39:AH39"/>
    <mergeCell ref="AI39:AK39"/>
    <mergeCell ref="A43:CM43"/>
    <mergeCell ref="A44:CM44"/>
    <mergeCell ref="A46:Y46"/>
    <mergeCell ref="AH46:CM46"/>
    <mergeCell ref="A47:Y47"/>
    <mergeCell ref="AH47:CM47"/>
    <mergeCell ref="A49:B49"/>
    <mergeCell ref="C49:E49"/>
    <mergeCell ref="F49:G49"/>
    <mergeCell ref="I49:W49"/>
    <mergeCell ref="X49:Z49"/>
    <mergeCell ref="AA49:AC49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Жанна</cp:lastModifiedBy>
  <cp:lastPrinted>2021-04-26T06:39:30Z</cp:lastPrinted>
  <dcterms:created xsi:type="dcterms:W3CDTF">2011-01-11T10:25:48Z</dcterms:created>
  <dcterms:modified xsi:type="dcterms:W3CDTF">2022-03-15T01:24:34Z</dcterms:modified>
  <cp:category/>
  <cp:version/>
  <cp:contentType/>
  <cp:contentStatus/>
</cp:coreProperties>
</file>